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tabRatio="601" activeTab="1"/>
  </bookViews>
  <sheets>
    <sheet name="เขต " sheetId="1" r:id="rId1"/>
    <sheet name="ภาค" sheetId="2" r:id="rId2"/>
  </sheets>
  <definedNames/>
  <calcPr fullCalcOnLoad="1"/>
</workbook>
</file>

<file path=xl/sharedStrings.xml><?xml version="1.0" encoding="utf-8"?>
<sst xmlns="http://schemas.openxmlformats.org/spreadsheetml/2006/main" count="182" uniqueCount="157">
  <si>
    <t>ระยะทางจริง
(กม.)</t>
  </si>
  <si>
    <t>ชนิดผิวทางต่อ 2 ช่องจราจร</t>
  </si>
  <si>
    <t>รวมระยะทาง
ต่อ 2 ช่องจราจร
(กม.)</t>
  </si>
  <si>
    <t>Cold Mix</t>
  </si>
  <si>
    <t>Micro Seal</t>
  </si>
  <si>
    <t>Slurry Seal</t>
  </si>
  <si>
    <t>Cape Seal</t>
  </si>
  <si>
    <t>DST.</t>
  </si>
  <si>
    <t>SST.</t>
  </si>
  <si>
    <t>P.M.</t>
  </si>
  <si>
    <t>Un Std.PM.</t>
  </si>
  <si>
    <t>SA</t>
  </si>
  <si>
    <t>other</t>
  </si>
  <si>
    <t>Conc.</t>
  </si>
  <si>
    <t>AC.</t>
  </si>
  <si>
    <t>Mod AC.</t>
  </si>
  <si>
    <t>รวมผิวลาดยาง</t>
  </si>
  <si>
    <t>บท.ทางหลวงพิเศษระหว่างเมือง</t>
  </si>
  <si>
    <t>ขท.เชียงใหม่ที่ 1</t>
  </si>
  <si>
    <t>ขท.เชียงใหม่ที่ 2</t>
  </si>
  <si>
    <t>ขท.ลำปาง</t>
  </si>
  <si>
    <t>ขท.ลำพูน</t>
  </si>
  <si>
    <t>ขท.แม่ฮ่องสอน</t>
  </si>
  <si>
    <t>ขท.เชียงใหม่ที่ 3</t>
  </si>
  <si>
    <t>บท.ลำปางที่ 2</t>
  </si>
  <si>
    <t>ขท.แพร่</t>
  </si>
  <si>
    <t>ขท.เชียงรายที่ 1</t>
  </si>
  <si>
    <t>ขท.พะเยา</t>
  </si>
  <si>
    <t>ขท.น่านที่ 1</t>
  </si>
  <si>
    <t>ขท.เชียงรายที่ 2</t>
  </si>
  <si>
    <t>ขท.น่านที่ 2</t>
  </si>
  <si>
    <t>ขท.มุกดาหาร</t>
  </si>
  <si>
    <t>ขท.สกลนครที่ 1</t>
  </si>
  <si>
    <t>ขท.สกลนครที่ 2 (สว่างแดนดิน)</t>
  </si>
  <si>
    <t>ขท.บึงกาฬ</t>
  </si>
  <si>
    <t>ขท.นครพนม</t>
  </si>
  <si>
    <t>ขท.หนองคาย</t>
  </si>
  <si>
    <t>ขท.พิษณุโลก</t>
  </si>
  <si>
    <t>ขท.สุโขทัย</t>
  </si>
  <si>
    <t>บท.พิษณุโลกที่ 2</t>
  </si>
  <si>
    <t>ขท.พิจิตร</t>
  </si>
  <si>
    <t>ขท.อุตรดิดถ์ที่ 1</t>
  </si>
  <si>
    <t>ขท.อุตรดิดถ์ที่ 2</t>
  </si>
  <si>
    <t>ขท.ขอนแก่นที่ 1</t>
  </si>
  <si>
    <t>ขท.อุดรธานี</t>
  </si>
  <si>
    <t>บท.อุดรธานีที่ 2</t>
  </si>
  <si>
    <t>ขท.ชัยภูมิ</t>
  </si>
  <si>
    <t>ขท.ขอนแก่นที่ 2 (ชุมแพ)</t>
  </si>
  <si>
    <t>ขท.ขอนแก่นที่ 3 (บ้านไผ่)</t>
  </si>
  <si>
    <t>ขท.เพชรบูรณ์ที่ 1</t>
  </si>
  <si>
    <t>ขท.เพชรบูรณ์ที่ 2 (บึงสามพัน)</t>
  </si>
  <si>
    <t>ขท.เลยที่ 1</t>
  </si>
  <si>
    <t>ขท.เลยที่ 2 (ด่านซ้าย)</t>
  </si>
  <si>
    <t>บท.หนองบัวลำภู</t>
  </si>
  <si>
    <t>ขท.สุรินทร์</t>
  </si>
  <si>
    <t>ขท.อุบลราชธานีที่ 1</t>
  </si>
  <si>
    <t>ขท.อุบลราชธานีที่ 2</t>
  </si>
  <si>
    <t>ขท.อำนาจเจริญและอุบลราชธานีส่วนที่ 3</t>
  </si>
  <si>
    <t>บท.ศรีสะเกษที่ 2</t>
  </si>
  <si>
    <t>ขท.ศรีสะเกษ</t>
  </si>
  <si>
    <t>ขท.นครราชสีมาที่ 1</t>
  </si>
  <si>
    <t>ขท.นครราชสีมาที่ 2</t>
  </si>
  <si>
    <t>บท.นครราชสีมาที่ 3</t>
  </si>
  <si>
    <t>ขท.บุรีรัมย์</t>
  </si>
  <si>
    <t>ขท.ปราจีนบุรี</t>
  </si>
  <si>
    <t>ขท.สระแก้ว (วัฒนานคร)</t>
  </si>
  <si>
    <t>ขท.ลพบุรีที่ 1</t>
  </si>
  <si>
    <t>ขท.สระบุรี</t>
  </si>
  <si>
    <t>บท.สิงห์บุรี</t>
  </si>
  <si>
    <t>ขท.ลพบุรีที่ 2</t>
  </si>
  <si>
    <t>ขท.นครสวรรค์ที่ 1</t>
  </si>
  <si>
    <t>ขท.นครสวรรค์ที่ 2</t>
  </si>
  <si>
    <t>ขท.สุพรรณบุรีที่ 1</t>
  </si>
  <si>
    <t>ขท.กาญจนบุรี</t>
  </si>
  <si>
    <t>ขท.กาญจนบุรี-สุพรรณบุรีที่ 2</t>
  </si>
  <si>
    <t>ขท.ชัยนาท</t>
  </si>
  <si>
    <t>ขท.อุทัยธานี</t>
  </si>
  <si>
    <t>บท.อ่างทอง-อยุธยา</t>
  </si>
  <si>
    <t>ขท.กรุงเทพ</t>
  </si>
  <si>
    <t>ขท.อยุธยา</t>
  </si>
  <si>
    <t>บท.นครนายก</t>
  </si>
  <si>
    <t>ขท.สมุทรสาคร</t>
  </si>
  <si>
    <t>ขท.ปทุมธานี</t>
  </si>
  <si>
    <t>ขท.สมุทรปราการ</t>
  </si>
  <si>
    <t>บท.นนทบุรี</t>
  </si>
  <si>
    <t>บท.ธนบุรี</t>
  </si>
  <si>
    <t>ขท.ฉะเชิงเทรา</t>
  </si>
  <si>
    <t>ขท.ชลบุรี</t>
  </si>
  <si>
    <t>ขท.จันทบุรี</t>
  </si>
  <si>
    <t>ขท.ตราด</t>
  </si>
  <si>
    <t>ขท.ระยอง</t>
  </si>
  <si>
    <t>บท.ชลบุรีที่ 2</t>
  </si>
  <si>
    <t>ขท.ชุมพร</t>
  </si>
  <si>
    <t>ขท.ประจวบคีรีขันธ์ (หัวหิน)</t>
  </si>
  <si>
    <t>ขท.ราชบุรี</t>
  </si>
  <si>
    <t>ขท.นครปฐม</t>
  </si>
  <si>
    <t>บท.สมุทรสงครามและราชบุรีส่วนที่ 2</t>
  </si>
  <si>
    <t>บท.เพชรบุรี</t>
  </si>
  <si>
    <t>ขท.นครศรีธรรมราชที่ 1</t>
  </si>
  <si>
    <t>ขท.ตรัง</t>
  </si>
  <si>
    <t>ขท.สุราษฎร์ธานี</t>
  </si>
  <si>
    <t>ขท.นครศรีธรรมราชที่ 2 (ทุ่งสง)</t>
  </si>
  <si>
    <t>บท.สุราษฎร์ธานีที่ 2</t>
  </si>
  <si>
    <t>บท.สุราษฎร์ธานีที่ 3</t>
  </si>
  <si>
    <t>ขท.สงขลา</t>
  </si>
  <si>
    <t>ขท.ยะลา</t>
  </si>
  <si>
    <t>ขท.ปัตตานี</t>
  </si>
  <si>
    <t>ขท.พัทลุง</t>
  </si>
  <si>
    <t>ขท.นราธิวาส</t>
  </si>
  <si>
    <t>ขท.สตูล</t>
  </si>
  <si>
    <t>บท.สงขลาที่ 2</t>
  </si>
  <si>
    <t>ขท.กระบี่</t>
  </si>
  <si>
    <t>ขท.ภูเก็ต</t>
  </si>
  <si>
    <t>บท.พังงา</t>
  </si>
  <si>
    <t>ขท.ระนอง</t>
  </si>
  <si>
    <t>ขท.ตากที่ 1</t>
  </si>
  <si>
    <t>ขท.ตากที่ 2(แม่สอด)</t>
  </si>
  <si>
    <t>ขท.กำแพงเพชร</t>
  </si>
  <si>
    <t>ขท.มหาสารคาม</t>
  </si>
  <si>
    <t>ขท.ยโสธร</t>
  </si>
  <si>
    <t>บท.ร้อยเอ็ด</t>
  </si>
  <si>
    <t>ขท.กาฬสินธุ์</t>
  </si>
  <si>
    <t>รวม</t>
  </si>
  <si>
    <t>สำนักทางหลวงที่ 1(เชียงใหม่)</t>
  </si>
  <si>
    <t>หน่วยงาน</t>
  </si>
  <si>
    <t>สำนักงานทางหลวงมหาสารคาม</t>
  </si>
  <si>
    <t>สำนักงานทางหลวงตาก</t>
  </si>
  <si>
    <t>สำนักงานทางหลวงกระบี่(สุราษฎร์ธานี)</t>
  </si>
  <si>
    <t>สำนักทางหลวงที่ 15 (สงขลา)</t>
  </si>
  <si>
    <t>สำนักทางหลวงที่ 14 (นครศรีธรรมราช)</t>
  </si>
  <si>
    <t>สำนักทางหลวงที่ 13 (ประจวบคีรีขันธ์)</t>
  </si>
  <si>
    <t>สำนักทางหลวงที่ 12 (ชลบุรี)</t>
  </si>
  <si>
    <t>สำนักทางหลวงที่ 11 (กรุงเทพ)</t>
  </si>
  <si>
    <t>สำนักทางหลวงที่ 10 (สุพรรณบุรี)</t>
  </si>
  <si>
    <t>สำนักทางหลวงที่ 9 (ลพบุรี)</t>
  </si>
  <si>
    <t>สำนักทางหลวงที่ 8 (นครราชสีมา)</t>
  </si>
  <si>
    <t>สำนักทางหลวงที่ 7 (อุบลราชธานี)</t>
  </si>
  <si>
    <t>สำนักทางหลวงที่ 6 (เพชรบูรณ์)</t>
  </si>
  <si>
    <t>สำนักทางหลวงที่ 5 (ขอนแก่น)</t>
  </si>
  <si>
    <t>สำนักทางหลวงที่ 4 (พิษณุโลก)</t>
  </si>
  <si>
    <t>สำนักทางหลวงที่ 3 (สกลนคร)</t>
  </si>
  <si>
    <t>สำนักทางหลวงที่ 2 (แพร่)</t>
  </si>
  <si>
    <t>สถานะ 30 กันยายน 2556</t>
  </si>
  <si>
    <t>สรุปบัญชีรายละเอียดลักษณะผิวทาง ประจำปีงบประมาณ 2556</t>
  </si>
  <si>
    <t>ระยะทางต่อ 2 ช่องจราจร
Distance per 2 Lanes</t>
  </si>
  <si>
    <t>ระยะทางจริง
Actual Distance</t>
  </si>
  <si>
    <t>คอนกรีต
Concrete</t>
  </si>
  <si>
    <t>ลาดยาง</t>
  </si>
  <si>
    <t>รวม
Total</t>
  </si>
  <si>
    <t>Asphalt</t>
  </si>
  <si>
    <t>Unpaved Road</t>
  </si>
  <si>
    <t>ภาคกลาง</t>
  </si>
  <si>
    <t>ภาคตะวันออกเฉียงเหนือ</t>
  </si>
  <si>
    <t>ภาคใต้</t>
  </si>
  <si>
    <t>ภาคเหนือ</t>
  </si>
  <si>
    <t>ลูกรัง</t>
  </si>
  <si>
    <t>ภาค 
Region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</si>
</sst>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000"/>
  </numFmts>
  <fonts count="40"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187" fontId="4" fillId="0" borderId="11" xfId="0" applyNumberFormat="1" applyFont="1" applyFill="1" applyBorder="1" applyAlignment="1" applyProtection="1">
      <alignment horizontal="center" vertical="top" wrapText="1"/>
      <protection/>
    </xf>
    <xf numFmtId="18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187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187" fontId="4" fillId="0" borderId="0" xfId="0" applyNumberFormat="1" applyFont="1" applyFill="1" applyAlignment="1" applyProtection="1">
      <alignment horizontal="center" vertical="top" wrapText="1"/>
      <protection/>
    </xf>
    <xf numFmtId="187" fontId="3" fillId="0" borderId="0" xfId="0" applyNumberFormat="1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187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187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187" fontId="4" fillId="0" borderId="17" xfId="0" applyNumberFormat="1" applyFont="1" applyFill="1" applyBorder="1" applyAlignment="1" applyProtection="1">
      <alignment horizontal="center" vertical="top" wrapText="1"/>
      <protection/>
    </xf>
    <xf numFmtId="187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22" fillId="0" borderId="0" xfId="0" applyNumberFormat="1" applyFont="1" applyFill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top" wrapText="1"/>
      <protection/>
    </xf>
    <xf numFmtId="187" fontId="5" fillId="0" borderId="19" xfId="0" applyNumberFormat="1" applyFont="1" applyFill="1" applyBorder="1" applyAlignment="1" applyProtection="1">
      <alignment horizontal="center" vertical="center" wrapText="1"/>
      <protection/>
    </xf>
    <xf numFmtId="187" fontId="5" fillId="0" borderId="15" xfId="0" applyNumberFormat="1" applyFont="1" applyFill="1" applyBorder="1" applyAlignment="1" applyProtection="1">
      <alignment horizontal="center" vertical="center" wrapText="1"/>
      <protection/>
    </xf>
    <xf numFmtId="187" fontId="5" fillId="0" borderId="14" xfId="0" applyNumberFormat="1" applyFont="1" applyFill="1" applyBorder="1" applyAlignment="1" applyProtection="1">
      <alignment horizontal="center" vertical="center" wrapText="1"/>
      <protection/>
    </xf>
    <xf numFmtId="18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187" fontId="5" fillId="0" borderId="11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ชื่อเรื่อง" xfId="36"/>
    <cellStyle name="เซลล์ตรวจสอบ" xfId="37"/>
    <cellStyle name="เซลล์ที่มีการเชื่อมโยง" xfId="38"/>
    <cellStyle name="ดี" xfId="39"/>
    <cellStyle name="ป้อนค่า" xfId="40"/>
    <cellStyle name="ปานกลาง" xfId="41"/>
    <cellStyle name="ผลรวม" xfId="42"/>
    <cellStyle name="แย่" xfId="43"/>
    <cellStyle name="ส่วนที่ถูกเน้น1" xfId="44"/>
    <cellStyle name="ส่วนที่ถูกเน้น2" xfId="45"/>
    <cellStyle name="ส่วนที่ถูกเน้น3" xfId="46"/>
    <cellStyle name="ส่วนที่ถูกเน้น4" xfId="47"/>
    <cellStyle name="ส่วนที่ถูกเน้น5" xfId="48"/>
    <cellStyle name="ส่วนที่ถูกเน้น6" xfId="49"/>
    <cellStyle name="แสดงผล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zoomScalePageLayoutView="0" workbookViewId="0" topLeftCell="A54">
      <selection activeCell="A146" sqref="A146"/>
    </sheetView>
  </sheetViews>
  <sheetFormatPr defaultColWidth="9.140625" defaultRowHeight="12.75"/>
  <cols>
    <col min="1" max="1" width="36.421875" style="6" customWidth="1"/>
    <col min="2" max="2" width="13.140625" style="1" customWidth="1"/>
    <col min="3" max="3" width="9.140625" style="1" customWidth="1"/>
    <col min="4" max="4" width="9.00390625" style="1" customWidth="1"/>
    <col min="5" max="6" width="11.421875" style="1" customWidth="1"/>
    <col min="7" max="7" width="11.140625" style="1" customWidth="1"/>
    <col min="8" max="10" width="9.00390625" style="1" customWidth="1"/>
    <col min="11" max="11" width="9.421875" style="1" customWidth="1"/>
    <col min="12" max="12" width="10.8515625" style="1" customWidth="1"/>
    <col min="13" max="13" width="11.7109375" style="1" customWidth="1"/>
    <col min="14" max="14" width="12.140625" style="1" customWidth="1"/>
    <col min="15" max="15" width="9.140625" style="1" customWidth="1"/>
    <col min="16" max="16" width="14.57421875" style="1" customWidth="1"/>
    <col min="17" max="17" width="16.00390625" style="1" customWidth="1"/>
    <col min="18" max="18" width="11.140625" style="1" hidden="1" customWidth="1"/>
    <col min="19" max="16384" width="9.140625" style="1" customWidth="1"/>
  </cols>
  <sheetData>
    <row r="1" spans="1:17" ht="27.75">
      <c r="A1" s="17" t="s">
        <v>143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9" customFormat="1" ht="24">
      <c r="A2" s="18" t="s">
        <v>124</v>
      </c>
      <c r="B2" s="15" t="s">
        <v>0</v>
      </c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2</v>
      </c>
    </row>
    <row r="3" spans="1:20" s="9" customFormat="1" ht="48">
      <c r="A3" s="19"/>
      <c r="B3" s="15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15"/>
      <c r="T3" s="12"/>
    </row>
    <row r="4" spans="1:18" ht="24" customHeight="1" hidden="1">
      <c r="A4" s="5" t="s">
        <v>17</v>
      </c>
      <c r="B4" s="3">
        <v>149.687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578.236</v>
      </c>
      <c r="O4" s="3">
        <v>0</v>
      </c>
      <c r="P4" s="3">
        <f aca="true" t="shared" si="0" ref="P4:P67">C4+D4+E4+F4+G4+H4+I4+J4+L4+N4+O4</f>
        <v>578.236</v>
      </c>
      <c r="Q4" s="3">
        <v>578.236</v>
      </c>
      <c r="R4" s="10">
        <f>K4+M4+P4</f>
        <v>578.236</v>
      </c>
    </row>
    <row r="5" spans="1:18" s="9" customFormat="1" ht="24" customHeight="1">
      <c r="A5" s="7" t="s">
        <v>123</v>
      </c>
      <c r="B5" s="8">
        <f>SUM(B6:B12)</f>
        <v>3959.4512000000004</v>
      </c>
      <c r="C5" s="8">
        <f aca="true" t="shared" si="1" ref="C5:P5">SUM(C6:C12)</f>
        <v>0</v>
      </c>
      <c r="D5" s="8">
        <f t="shared" si="1"/>
        <v>31.374</v>
      </c>
      <c r="E5" s="8">
        <f t="shared" si="1"/>
        <v>349.21199999999993</v>
      </c>
      <c r="F5" s="8">
        <f t="shared" si="1"/>
        <v>981.0020000000001</v>
      </c>
      <c r="G5" s="8">
        <f t="shared" si="1"/>
        <v>163.57299999999998</v>
      </c>
      <c r="H5" s="8">
        <f t="shared" si="1"/>
        <v>12.536</v>
      </c>
      <c r="I5" s="8">
        <f t="shared" si="1"/>
        <v>0</v>
      </c>
      <c r="J5" s="8">
        <f t="shared" si="1"/>
        <v>0</v>
      </c>
      <c r="K5" s="8">
        <f t="shared" si="1"/>
        <v>155.45999999999998</v>
      </c>
      <c r="L5" s="8">
        <f t="shared" si="1"/>
        <v>0.1</v>
      </c>
      <c r="M5" s="8">
        <f t="shared" si="1"/>
        <v>529.3629999999999</v>
      </c>
      <c r="N5" s="8">
        <f t="shared" si="1"/>
        <v>2492.387</v>
      </c>
      <c r="O5" s="8">
        <f t="shared" si="1"/>
        <v>0</v>
      </c>
      <c r="P5" s="8">
        <f t="shared" si="1"/>
        <v>4030.184</v>
      </c>
      <c r="Q5" s="8">
        <f>SUM(Q6:Q12)</f>
        <v>4715.006999999998</v>
      </c>
      <c r="R5" s="10">
        <f>K5+M5+P5</f>
        <v>4715.007</v>
      </c>
    </row>
    <row r="6" spans="1:18" ht="24" customHeight="1" hidden="1">
      <c r="A6" s="5" t="s">
        <v>18</v>
      </c>
      <c r="B6" s="3">
        <v>658.52</v>
      </c>
      <c r="C6" s="3">
        <v>0</v>
      </c>
      <c r="D6" s="3">
        <v>0</v>
      </c>
      <c r="E6" s="3">
        <v>39.72</v>
      </c>
      <c r="F6" s="3">
        <v>232.913</v>
      </c>
      <c r="G6" s="3">
        <v>50.1</v>
      </c>
      <c r="H6" s="3">
        <v>0</v>
      </c>
      <c r="I6" s="3">
        <v>0</v>
      </c>
      <c r="J6" s="3">
        <v>0</v>
      </c>
      <c r="K6" s="3">
        <v>47.120999999999995</v>
      </c>
      <c r="L6" s="3">
        <v>0</v>
      </c>
      <c r="M6" s="3">
        <v>31.344</v>
      </c>
      <c r="N6" s="3">
        <v>321.58099999999996</v>
      </c>
      <c r="O6" s="3">
        <v>0</v>
      </c>
      <c r="P6" s="3">
        <f t="shared" si="0"/>
        <v>644.3140000000001</v>
      </c>
      <c r="Q6" s="3">
        <v>722.7789999999995</v>
      </c>
      <c r="R6" s="10">
        <f>K6+M6+P6</f>
        <v>722.7790000000001</v>
      </c>
    </row>
    <row r="7" spans="1:18" ht="24" customHeight="1" hidden="1">
      <c r="A7" s="5" t="s">
        <v>19</v>
      </c>
      <c r="B7" s="3">
        <v>551.8069999999999</v>
      </c>
      <c r="C7" s="3">
        <v>0</v>
      </c>
      <c r="D7" s="3">
        <v>0</v>
      </c>
      <c r="E7" s="3">
        <v>0</v>
      </c>
      <c r="F7" s="3">
        <v>136.677</v>
      </c>
      <c r="G7" s="3">
        <v>0</v>
      </c>
      <c r="H7" s="3">
        <v>0</v>
      </c>
      <c r="I7" s="3">
        <v>0</v>
      </c>
      <c r="J7" s="3">
        <v>0</v>
      </c>
      <c r="K7" s="3">
        <v>49.861999999999995</v>
      </c>
      <c r="L7" s="3">
        <v>0</v>
      </c>
      <c r="M7" s="3">
        <v>171.65</v>
      </c>
      <c r="N7" s="3">
        <v>388.4430000000001</v>
      </c>
      <c r="O7" s="3">
        <v>0</v>
      </c>
      <c r="P7" s="3">
        <f t="shared" si="0"/>
        <v>525.1200000000001</v>
      </c>
      <c r="Q7" s="3">
        <v>746.6319999999997</v>
      </c>
      <c r="R7" s="10">
        <f aca="true" t="shared" si="2" ref="R7:R70">K7+M7+P7</f>
        <v>746.6320000000001</v>
      </c>
    </row>
    <row r="8" spans="1:18" ht="24" customHeight="1" hidden="1">
      <c r="A8" s="5" t="s">
        <v>20</v>
      </c>
      <c r="B8" s="3">
        <v>471.68</v>
      </c>
      <c r="C8" s="3">
        <v>0</v>
      </c>
      <c r="D8" s="3">
        <v>0</v>
      </c>
      <c r="E8" s="3">
        <v>54.581</v>
      </c>
      <c r="F8" s="3">
        <v>69.924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168.066</v>
      </c>
      <c r="N8" s="3">
        <v>426.19100000000003</v>
      </c>
      <c r="O8" s="3">
        <v>0</v>
      </c>
      <c r="P8" s="3">
        <f t="shared" si="0"/>
        <v>550.696</v>
      </c>
      <c r="Q8" s="3">
        <v>718.7619999999998</v>
      </c>
      <c r="R8" s="10">
        <f t="shared" si="2"/>
        <v>718.7620000000001</v>
      </c>
    </row>
    <row r="9" spans="1:18" ht="24" customHeight="1" hidden="1">
      <c r="A9" s="5" t="s">
        <v>21</v>
      </c>
      <c r="B9" s="3">
        <v>481.6362</v>
      </c>
      <c r="C9" s="3">
        <v>0</v>
      </c>
      <c r="D9" s="3">
        <v>0</v>
      </c>
      <c r="E9" s="3">
        <v>128.95</v>
      </c>
      <c r="F9" s="3">
        <v>2.645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88.32099999999998</v>
      </c>
      <c r="N9" s="3">
        <v>340.76800000000003</v>
      </c>
      <c r="O9" s="3">
        <v>0</v>
      </c>
      <c r="P9" s="3">
        <f t="shared" si="0"/>
        <v>472.36300000000006</v>
      </c>
      <c r="Q9" s="3">
        <v>560.6839999999999</v>
      </c>
      <c r="R9" s="10">
        <f t="shared" si="2"/>
        <v>560.6840000000001</v>
      </c>
    </row>
    <row r="10" spans="1:18" ht="24" customHeight="1" hidden="1">
      <c r="A10" s="5" t="s">
        <v>22</v>
      </c>
      <c r="B10" s="3">
        <v>622.927</v>
      </c>
      <c r="C10" s="3">
        <v>0</v>
      </c>
      <c r="D10" s="3">
        <v>31.374</v>
      </c>
      <c r="E10" s="3">
        <v>112.31099999999998</v>
      </c>
      <c r="F10" s="3">
        <v>113.92899999999995</v>
      </c>
      <c r="G10" s="3">
        <v>15.138</v>
      </c>
      <c r="H10" s="3">
        <v>0</v>
      </c>
      <c r="I10" s="3">
        <v>0</v>
      </c>
      <c r="J10" s="3">
        <v>0</v>
      </c>
      <c r="K10" s="3">
        <v>40.071</v>
      </c>
      <c r="L10" s="3">
        <v>0</v>
      </c>
      <c r="M10" s="3">
        <v>0</v>
      </c>
      <c r="N10" s="3">
        <v>318.31499999999994</v>
      </c>
      <c r="O10" s="3">
        <v>0</v>
      </c>
      <c r="P10" s="3">
        <f t="shared" si="0"/>
        <v>591.0669999999998</v>
      </c>
      <c r="Q10" s="3">
        <v>631.1379999999997</v>
      </c>
      <c r="R10" s="10">
        <f t="shared" si="2"/>
        <v>631.1379999999998</v>
      </c>
    </row>
    <row r="11" spans="1:18" ht="24" customHeight="1" hidden="1">
      <c r="A11" s="5" t="s">
        <v>23</v>
      </c>
      <c r="B11" s="3">
        <v>696.2940000000002</v>
      </c>
      <c r="C11" s="3">
        <v>0</v>
      </c>
      <c r="D11" s="3">
        <v>0</v>
      </c>
      <c r="E11" s="3">
        <v>0</v>
      </c>
      <c r="F11" s="3">
        <v>341.824</v>
      </c>
      <c r="G11" s="3">
        <v>69.604</v>
      </c>
      <c r="H11" s="3">
        <v>12.536</v>
      </c>
      <c r="I11" s="3">
        <v>0</v>
      </c>
      <c r="J11" s="3">
        <v>0</v>
      </c>
      <c r="K11" s="3">
        <v>18.406</v>
      </c>
      <c r="L11" s="3">
        <v>0.1</v>
      </c>
      <c r="M11" s="3">
        <v>0</v>
      </c>
      <c r="N11" s="3">
        <v>290.792</v>
      </c>
      <c r="O11" s="3">
        <v>0</v>
      </c>
      <c r="P11" s="3">
        <f t="shared" si="0"/>
        <v>714.856</v>
      </c>
      <c r="Q11" s="3">
        <v>733.2620000000001</v>
      </c>
      <c r="R11" s="10">
        <f t="shared" si="2"/>
        <v>733.262</v>
      </c>
    </row>
    <row r="12" spans="1:18" ht="24" customHeight="1" hidden="1">
      <c r="A12" s="5" t="s">
        <v>24</v>
      </c>
      <c r="B12" s="3">
        <v>476.587</v>
      </c>
      <c r="C12" s="3">
        <v>0</v>
      </c>
      <c r="D12" s="3">
        <v>0</v>
      </c>
      <c r="E12" s="3">
        <v>13.65</v>
      </c>
      <c r="F12" s="3">
        <v>83.09</v>
      </c>
      <c r="G12" s="3">
        <v>28.731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69.982</v>
      </c>
      <c r="N12" s="3">
        <v>406.29699999999997</v>
      </c>
      <c r="O12" s="3">
        <v>0</v>
      </c>
      <c r="P12" s="3">
        <f t="shared" si="0"/>
        <v>531.768</v>
      </c>
      <c r="Q12" s="3">
        <v>601.7500000000002</v>
      </c>
      <c r="R12" s="10">
        <f t="shared" si="2"/>
        <v>601.75</v>
      </c>
    </row>
    <row r="13" spans="1:18" s="9" customFormat="1" ht="24" customHeight="1">
      <c r="A13" s="7" t="s">
        <v>141</v>
      </c>
      <c r="B13" s="8">
        <f>SUM(B14:B19)</f>
        <v>3763.6369999999993</v>
      </c>
      <c r="C13" s="8">
        <f aca="true" t="shared" si="3" ref="C13:Q13">SUM(C14:C19)</f>
        <v>5.9</v>
      </c>
      <c r="D13" s="8">
        <f t="shared" si="3"/>
        <v>0</v>
      </c>
      <c r="E13" s="8">
        <f t="shared" si="3"/>
        <v>113.18900000000001</v>
      </c>
      <c r="F13" s="8">
        <f t="shared" si="3"/>
        <v>148.969</v>
      </c>
      <c r="G13" s="8">
        <f t="shared" si="3"/>
        <v>701.548</v>
      </c>
      <c r="H13" s="8">
        <f t="shared" si="3"/>
        <v>84.982</v>
      </c>
      <c r="I13" s="8">
        <f t="shared" si="3"/>
        <v>0</v>
      </c>
      <c r="J13" s="8">
        <f t="shared" si="3"/>
        <v>0</v>
      </c>
      <c r="K13" s="8">
        <f t="shared" si="3"/>
        <v>51.96</v>
      </c>
      <c r="L13" s="8">
        <f t="shared" si="3"/>
        <v>0</v>
      </c>
      <c r="M13" s="8">
        <f t="shared" si="3"/>
        <v>18.335</v>
      </c>
      <c r="N13" s="8">
        <f t="shared" si="3"/>
        <v>3123.5499999999993</v>
      </c>
      <c r="O13" s="8">
        <f t="shared" si="3"/>
        <v>0</v>
      </c>
      <c r="P13" s="8">
        <f t="shared" si="3"/>
        <v>4178.137999999999</v>
      </c>
      <c r="Q13" s="8">
        <f t="shared" si="3"/>
        <v>4248.432999999999</v>
      </c>
      <c r="R13" s="10">
        <f t="shared" si="2"/>
        <v>4248.432999999999</v>
      </c>
    </row>
    <row r="14" spans="1:18" ht="24" customHeight="1" hidden="1">
      <c r="A14" s="5" t="s">
        <v>25</v>
      </c>
      <c r="B14" s="3">
        <v>587.2659999999997</v>
      </c>
      <c r="C14" s="3">
        <v>0</v>
      </c>
      <c r="D14" s="3">
        <v>0</v>
      </c>
      <c r="E14" s="3">
        <v>0</v>
      </c>
      <c r="F14" s="3">
        <v>0</v>
      </c>
      <c r="G14" s="3">
        <v>110.69999999999999</v>
      </c>
      <c r="H14" s="3">
        <v>0</v>
      </c>
      <c r="I14" s="3">
        <v>0</v>
      </c>
      <c r="J14" s="3">
        <v>0</v>
      </c>
      <c r="K14" s="3">
        <v>6.05</v>
      </c>
      <c r="L14" s="3">
        <v>0</v>
      </c>
      <c r="M14" s="3">
        <v>2.308</v>
      </c>
      <c r="N14" s="3">
        <v>585.8519999999999</v>
      </c>
      <c r="O14" s="3">
        <v>0</v>
      </c>
      <c r="P14" s="3">
        <f t="shared" si="0"/>
        <v>696.5519999999999</v>
      </c>
      <c r="Q14" s="3">
        <v>704.9099999999999</v>
      </c>
      <c r="R14" s="10">
        <f t="shared" si="2"/>
        <v>704.9099999999999</v>
      </c>
    </row>
    <row r="15" spans="1:18" ht="24" customHeight="1" hidden="1">
      <c r="A15" s="5" t="s">
        <v>26</v>
      </c>
      <c r="B15" s="3">
        <v>717.2919999999997</v>
      </c>
      <c r="C15" s="3">
        <v>0</v>
      </c>
      <c r="D15" s="3">
        <v>0</v>
      </c>
      <c r="E15" s="3">
        <v>0</v>
      </c>
      <c r="F15" s="3">
        <v>0</v>
      </c>
      <c r="G15" s="3">
        <v>160.642</v>
      </c>
      <c r="H15" s="3">
        <v>51.447</v>
      </c>
      <c r="I15" s="3">
        <v>0</v>
      </c>
      <c r="J15" s="3">
        <v>0</v>
      </c>
      <c r="K15" s="3">
        <v>0</v>
      </c>
      <c r="L15" s="3">
        <v>0</v>
      </c>
      <c r="M15" s="3">
        <v>10.735999999999999</v>
      </c>
      <c r="N15" s="3">
        <v>690.6539999999998</v>
      </c>
      <c r="O15" s="3">
        <v>0</v>
      </c>
      <c r="P15" s="3">
        <f t="shared" si="0"/>
        <v>902.7429999999997</v>
      </c>
      <c r="Q15" s="3">
        <v>913.4789999999999</v>
      </c>
      <c r="R15" s="10">
        <f t="shared" si="2"/>
        <v>913.4789999999997</v>
      </c>
    </row>
    <row r="16" spans="1:18" ht="24" customHeight="1" hidden="1">
      <c r="A16" s="5" t="s">
        <v>27</v>
      </c>
      <c r="B16" s="3">
        <v>624.73</v>
      </c>
      <c r="C16" s="3">
        <v>0</v>
      </c>
      <c r="D16" s="3">
        <v>0</v>
      </c>
      <c r="E16" s="3">
        <v>0</v>
      </c>
      <c r="F16" s="3">
        <v>81.251</v>
      </c>
      <c r="G16" s="3">
        <v>86.3</v>
      </c>
      <c r="H16" s="3">
        <v>0</v>
      </c>
      <c r="I16" s="3">
        <v>0</v>
      </c>
      <c r="J16" s="3">
        <v>0</v>
      </c>
      <c r="K16" s="3">
        <v>18.762999999999998</v>
      </c>
      <c r="L16" s="3">
        <v>0</v>
      </c>
      <c r="M16" s="3">
        <v>0.676</v>
      </c>
      <c r="N16" s="3">
        <v>529.877</v>
      </c>
      <c r="O16" s="3">
        <v>0</v>
      </c>
      <c r="P16" s="3">
        <f t="shared" si="0"/>
        <v>697.4279999999999</v>
      </c>
      <c r="Q16" s="3">
        <v>716.8669999999998</v>
      </c>
      <c r="R16" s="10">
        <f t="shared" si="2"/>
        <v>716.8669999999998</v>
      </c>
    </row>
    <row r="17" spans="1:18" ht="24" customHeight="1" hidden="1">
      <c r="A17" s="5" t="s">
        <v>28</v>
      </c>
      <c r="B17" s="3">
        <v>575.391</v>
      </c>
      <c r="C17" s="3">
        <v>0</v>
      </c>
      <c r="D17" s="3">
        <v>0</v>
      </c>
      <c r="E17" s="3">
        <v>57.312000000000005</v>
      </c>
      <c r="F17" s="3">
        <v>2.325</v>
      </c>
      <c r="G17" s="3">
        <v>91.024</v>
      </c>
      <c r="H17" s="3">
        <v>15.29</v>
      </c>
      <c r="I17" s="3">
        <v>0</v>
      </c>
      <c r="J17" s="3">
        <v>0</v>
      </c>
      <c r="K17" s="3">
        <v>15.672</v>
      </c>
      <c r="L17" s="3">
        <v>0</v>
      </c>
      <c r="M17" s="3">
        <v>0.22</v>
      </c>
      <c r="N17" s="3">
        <v>424.032</v>
      </c>
      <c r="O17" s="3">
        <v>0</v>
      </c>
      <c r="P17" s="3">
        <f t="shared" si="0"/>
        <v>589.983</v>
      </c>
      <c r="Q17" s="3">
        <v>605.875</v>
      </c>
      <c r="R17" s="10">
        <f t="shared" si="2"/>
        <v>605.875</v>
      </c>
    </row>
    <row r="18" spans="1:18" ht="24" customHeight="1" hidden="1">
      <c r="A18" s="5" t="s">
        <v>29</v>
      </c>
      <c r="B18" s="3">
        <v>725.7219999999998</v>
      </c>
      <c r="C18" s="3">
        <v>0</v>
      </c>
      <c r="D18" s="3">
        <v>0</v>
      </c>
      <c r="E18" s="3">
        <v>17.52</v>
      </c>
      <c r="F18" s="3">
        <v>46.341</v>
      </c>
      <c r="G18" s="3">
        <v>174.70499999999996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1.965</v>
      </c>
      <c r="N18" s="3">
        <v>514.502</v>
      </c>
      <c r="O18" s="3">
        <v>0</v>
      </c>
      <c r="P18" s="3">
        <f t="shared" si="0"/>
        <v>753.068</v>
      </c>
      <c r="Q18" s="3">
        <v>755.033</v>
      </c>
      <c r="R18" s="10">
        <f t="shared" si="2"/>
        <v>755.033</v>
      </c>
    </row>
    <row r="19" spans="1:18" ht="24" customHeight="1" hidden="1">
      <c r="A19" s="5" t="s">
        <v>30</v>
      </c>
      <c r="B19" s="3">
        <v>533.2359999999998</v>
      </c>
      <c r="C19" s="3">
        <v>5.9</v>
      </c>
      <c r="D19" s="3">
        <v>0</v>
      </c>
      <c r="E19" s="3">
        <v>38.357</v>
      </c>
      <c r="F19" s="3">
        <v>19.052</v>
      </c>
      <c r="G19" s="3">
        <v>78.177</v>
      </c>
      <c r="H19" s="3">
        <v>18.245</v>
      </c>
      <c r="I19" s="3">
        <v>0</v>
      </c>
      <c r="J19" s="3">
        <v>0</v>
      </c>
      <c r="K19" s="3">
        <v>11.475000000000001</v>
      </c>
      <c r="L19" s="3">
        <v>0</v>
      </c>
      <c r="M19" s="3">
        <v>2.43</v>
      </c>
      <c r="N19" s="3">
        <v>378.63300000000004</v>
      </c>
      <c r="O19" s="3">
        <v>0</v>
      </c>
      <c r="P19" s="3">
        <f t="shared" si="0"/>
        <v>538.364</v>
      </c>
      <c r="Q19" s="3">
        <v>552.2689999999998</v>
      </c>
      <c r="R19" s="10">
        <f t="shared" si="2"/>
        <v>552.269</v>
      </c>
    </row>
    <row r="20" spans="1:18" s="9" customFormat="1" ht="24" customHeight="1">
      <c r="A20" s="7" t="s">
        <v>140</v>
      </c>
      <c r="B20" s="8">
        <f>SUM(B21:B26)</f>
        <v>2918.75</v>
      </c>
      <c r="C20" s="8">
        <f aca="true" t="shared" si="4" ref="C20:Q20">SUM(C21:C26)</f>
        <v>0</v>
      </c>
      <c r="D20" s="8">
        <f t="shared" si="4"/>
        <v>0</v>
      </c>
      <c r="E20" s="8">
        <f t="shared" si="4"/>
        <v>0.891</v>
      </c>
      <c r="F20" s="8">
        <f t="shared" si="4"/>
        <v>166.82500000000002</v>
      </c>
      <c r="G20" s="8">
        <f t="shared" si="4"/>
        <v>102.104</v>
      </c>
      <c r="H20" s="8">
        <f t="shared" si="4"/>
        <v>24.857</v>
      </c>
      <c r="I20" s="8">
        <f t="shared" si="4"/>
        <v>0</v>
      </c>
      <c r="J20" s="8">
        <f t="shared" si="4"/>
        <v>0</v>
      </c>
      <c r="K20" s="8">
        <f t="shared" si="4"/>
        <v>0</v>
      </c>
      <c r="L20" s="8">
        <f t="shared" si="4"/>
        <v>4.336</v>
      </c>
      <c r="M20" s="8">
        <f t="shared" si="4"/>
        <v>112.258</v>
      </c>
      <c r="N20" s="8">
        <f t="shared" si="4"/>
        <v>3154.3310000000006</v>
      </c>
      <c r="O20" s="8">
        <f t="shared" si="4"/>
        <v>0</v>
      </c>
      <c r="P20" s="8">
        <f t="shared" si="4"/>
        <v>3453.3440000000005</v>
      </c>
      <c r="Q20" s="8">
        <f t="shared" si="4"/>
        <v>3565.6020000000003</v>
      </c>
      <c r="R20" s="10">
        <f t="shared" si="2"/>
        <v>3565.6020000000003</v>
      </c>
    </row>
    <row r="21" spans="1:18" ht="24" customHeight="1" hidden="1">
      <c r="A21" s="5" t="s">
        <v>31</v>
      </c>
      <c r="B21" s="3">
        <v>491.7809999999999</v>
      </c>
      <c r="C21" s="3">
        <v>0</v>
      </c>
      <c r="D21" s="3">
        <v>0</v>
      </c>
      <c r="E21" s="3">
        <v>0</v>
      </c>
      <c r="F21" s="3">
        <v>105.996</v>
      </c>
      <c r="G21" s="3">
        <v>30.575</v>
      </c>
      <c r="H21" s="3">
        <v>7.074999999999999</v>
      </c>
      <c r="I21" s="3">
        <v>0</v>
      </c>
      <c r="J21" s="3">
        <v>0</v>
      </c>
      <c r="K21" s="3">
        <v>0</v>
      </c>
      <c r="L21" s="3">
        <v>0</v>
      </c>
      <c r="M21" s="3">
        <v>8.913</v>
      </c>
      <c r="N21" s="3">
        <v>503.895</v>
      </c>
      <c r="O21" s="3">
        <v>0</v>
      </c>
      <c r="P21" s="3">
        <f t="shared" si="0"/>
        <v>647.5409999999999</v>
      </c>
      <c r="Q21" s="3">
        <v>656.4540000000001</v>
      </c>
      <c r="R21" s="10">
        <f t="shared" si="2"/>
        <v>656.454</v>
      </c>
    </row>
    <row r="22" spans="1:18" ht="24" customHeight="1" hidden="1">
      <c r="A22" s="5" t="s">
        <v>32</v>
      </c>
      <c r="B22" s="3">
        <v>494.59500000000014</v>
      </c>
      <c r="C22" s="3">
        <v>0</v>
      </c>
      <c r="D22" s="3">
        <v>0</v>
      </c>
      <c r="E22" s="3">
        <v>0.891</v>
      </c>
      <c r="F22" s="3">
        <v>2.08</v>
      </c>
      <c r="G22" s="3">
        <v>27.061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3.4</v>
      </c>
      <c r="N22" s="3">
        <v>592.9890000000001</v>
      </c>
      <c r="O22" s="3">
        <v>0</v>
      </c>
      <c r="P22" s="3">
        <f t="shared" si="0"/>
        <v>623.0210000000002</v>
      </c>
      <c r="Q22" s="3">
        <v>626.4210000000002</v>
      </c>
      <c r="R22" s="10">
        <f t="shared" si="2"/>
        <v>626.4210000000002</v>
      </c>
    </row>
    <row r="23" spans="1:18" ht="24" customHeight="1" hidden="1">
      <c r="A23" s="5" t="s">
        <v>33</v>
      </c>
      <c r="B23" s="3">
        <v>499.39300000000003</v>
      </c>
      <c r="C23" s="3">
        <v>0</v>
      </c>
      <c r="D23" s="3">
        <v>0</v>
      </c>
      <c r="E23" s="3">
        <v>0</v>
      </c>
      <c r="F23" s="3">
        <v>39.724000000000004</v>
      </c>
      <c r="G23" s="3">
        <v>42.202000000000005</v>
      </c>
      <c r="H23" s="3">
        <v>0.5</v>
      </c>
      <c r="I23" s="3">
        <v>0</v>
      </c>
      <c r="J23" s="3">
        <v>0</v>
      </c>
      <c r="K23" s="3">
        <v>0</v>
      </c>
      <c r="L23" s="3">
        <v>4.336</v>
      </c>
      <c r="M23" s="3">
        <v>2.79</v>
      </c>
      <c r="N23" s="3">
        <v>474.7300000000002</v>
      </c>
      <c r="O23" s="3">
        <v>0</v>
      </c>
      <c r="P23" s="3">
        <f t="shared" si="0"/>
        <v>561.4920000000002</v>
      </c>
      <c r="Q23" s="3">
        <v>564.2819999999998</v>
      </c>
      <c r="R23" s="10">
        <f t="shared" si="2"/>
        <v>564.2820000000002</v>
      </c>
    </row>
    <row r="24" spans="1:18" ht="24" customHeight="1" hidden="1">
      <c r="A24" s="5" t="s">
        <v>34</v>
      </c>
      <c r="B24" s="3">
        <v>454.4589999999998</v>
      </c>
      <c r="C24" s="3">
        <v>0</v>
      </c>
      <c r="D24" s="3">
        <v>0</v>
      </c>
      <c r="E24" s="3">
        <v>0</v>
      </c>
      <c r="F24" s="3">
        <v>0.726</v>
      </c>
      <c r="G24" s="3">
        <v>2.266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62.586</v>
      </c>
      <c r="N24" s="3">
        <v>467.2909999999999</v>
      </c>
      <c r="O24" s="3">
        <v>0</v>
      </c>
      <c r="P24" s="3">
        <f t="shared" si="0"/>
        <v>470.2829999999999</v>
      </c>
      <c r="Q24" s="3">
        <v>532.8689999999999</v>
      </c>
      <c r="R24" s="10">
        <f t="shared" si="2"/>
        <v>532.8689999999999</v>
      </c>
    </row>
    <row r="25" spans="1:18" ht="24" customHeight="1" hidden="1">
      <c r="A25" s="5" t="s">
        <v>35</v>
      </c>
      <c r="B25" s="3">
        <v>556.2169999999999</v>
      </c>
      <c r="C25" s="3">
        <v>0</v>
      </c>
      <c r="D25" s="3">
        <v>0</v>
      </c>
      <c r="E25" s="3">
        <v>0</v>
      </c>
      <c r="F25" s="3">
        <v>18.299000000000003</v>
      </c>
      <c r="G25" s="3">
        <v>0</v>
      </c>
      <c r="H25" s="3">
        <v>17.282</v>
      </c>
      <c r="I25" s="3">
        <v>0</v>
      </c>
      <c r="J25" s="3">
        <v>0</v>
      </c>
      <c r="K25" s="3">
        <v>0</v>
      </c>
      <c r="L25" s="3">
        <v>0</v>
      </c>
      <c r="M25" s="3">
        <v>16.157999999999998</v>
      </c>
      <c r="N25" s="3">
        <v>628.8660000000003</v>
      </c>
      <c r="O25" s="3">
        <v>0</v>
      </c>
      <c r="P25" s="3">
        <f t="shared" si="0"/>
        <v>664.4470000000003</v>
      </c>
      <c r="Q25" s="3">
        <v>680.6050000000004</v>
      </c>
      <c r="R25" s="10">
        <f t="shared" si="2"/>
        <v>680.6050000000004</v>
      </c>
    </row>
    <row r="26" spans="1:18" ht="24" customHeight="1" hidden="1">
      <c r="A26" s="5" t="s">
        <v>36</v>
      </c>
      <c r="B26" s="3">
        <v>422.30500000000006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18.411</v>
      </c>
      <c r="N26" s="3">
        <v>486.5599999999999</v>
      </c>
      <c r="O26" s="3">
        <v>0</v>
      </c>
      <c r="P26" s="3">
        <f t="shared" si="0"/>
        <v>486.5599999999999</v>
      </c>
      <c r="Q26" s="3">
        <v>504.97099999999995</v>
      </c>
      <c r="R26" s="10">
        <f t="shared" si="2"/>
        <v>504.9709999999999</v>
      </c>
    </row>
    <row r="27" spans="1:18" s="9" customFormat="1" ht="24" customHeight="1">
      <c r="A27" s="7" t="s">
        <v>139</v>
      </c>
      <c r="B27" s="8">
        <f>SUM(B28:B33)</f>
        <v>3295.8109999999997</v>
      </c>
      <c r="C27" s="8">
        <f aca="true" t="shared" si="5" ref="C27:Q27">SUM(C28:C33)</f>
        <v>2.913</v>
      </c>
      <c r="D27" s="8">
        <f t="shared" si="5"/>
        <v>0</v>
      </c>
      <c r="E27" s="8">
        <f t="shared" si="5"/>
        <v>33.22</v>
      </c>
      <c r="F27" s="8">
        <f t="shared" si="5"/>
        <v>406.03099999999995</v>
      </c>
      <c r="G27" s="8">
        <f t="shared" si="5"/>
        <v>68.199</v>
      </c>
      <c r="H27" s="8">
        <f t="shared" si="5"/>
        <v>7.638</v>
      </c>
      <c r="I27" s="8">
        <f t="shared" si="5"/>
        <v>0</v>
      </c>
      <c r="J27" s="8">
        <f t="shared" si="5"/>
        <v>0.325</v>
      </c>
      <c r="K27" s="8">
        <f t="shared" si="5"/>
        <v>3.064</v>
      </c>
      <c r="L27" s="8">
        <f t="shared" si="5"/>
        <v>0</v>
      </c>
      <c r="M27" s="8">
        <f t="shared" si="5"/>
        <v>193.83800000000002</v>
      </c>
      <c r="N27" s="8">
        <f t="shared" si="5"/>
        <v>3248.363</v>
      </c>
      <c r="O27" s="8">
        <f t="shared" si="5"/>
        <v>0</v>
      </c>
      <c r="P27" s="8">
        <f t="shared" si="5"/>
        <v>3766.6890000000003</v>
      </c>
      <c r="Q27" s="8">
        <f t="shared" si="5"/>
        <v>3963.5910000000003</v>
      </c>
      <c r="R27" s="10">
        <f t="shared" si="2"/>
        <v>3963.5910000000003</v>
      </c>
    </row>
    <row r="28" spans="1:18" ht="24" customHeight="1" hidden="1">
      <c r="A28" s="5" t="s">
        <v>37</v>
      </c>
      <c r="B28" s="3">
        <v>476.3429999999999</v>
      </c>
      <c r="C28" s="3">
        <v>0</v>
      </c>
      <c r="D28" s="3">
        <v>0</v>
      </c>
      <c r="E28" s="3">
        <v>0</v>
      </c>
      <c r="F28" s="3">
        <v>9.938999999999998</v>
      </c>
      <c r="G28" s="3">
        <v>19.066000000000003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123.35600000000001</v>
      </c>
      <c r="N28" s="3">
        <v>512.8419999999999</v>
      </c>
      <c r="O28" s="3">
        <v>0</v>
      </c>
      <c r="P28" s="3">
        <f t="shared" si="0"/>
        <v>541.8469999999999</v>
      </c>
      <c r="Q28" s="3">
        <v>665.2029999999999</v>
      </c>
      <c r="R28" s="10">
        <f t="shared" si="2"/>
        <v>665.2029999999999</v>
      </c>
    </row>
    <row r="29" spans="1:18" ht="24" customHeight="1" hidden="1">
      <c r="A29" s="5" t="s">
        <v>38</v>
      </c>
      <c r="B29" s="3">
        <v>759.3199999999999</v>
      </c>
      <c r="C29" s="3">
        <v>2.913</v>
      </c>
      <c r="D29" s="3">
        <v>0</v>
      </c>
      <c r="E29" s="3">
        <v>0</v>
      </c>
      <c r="F29" s="3">
        <v>137.08299999999997</v>
      </c>
      <c r="G29" s="3">
        <v>4.385</v>
      </c>
      <c r="H29" s="3">
        <v>0</v>
      </c>
      <c r="I29" s="3">
        <v>0</v>
      </c>
      <c r="J29" s="3">
        <v>0</v>
      </c>
      <c r="K29" s="3">
        <v>3.064</v>
      </c>
      <c r="L29" s="3">
        <v>0</v>
      </c>
      <c r="M29" s="3">
        <v>0</v>
      </c>
      <c r="N29" s="3">
        <v>695.1519999999999</v>
      </c>
      <c r="O29" s="3">
        <v>0</v>
      </c>
      <c r="P29" s="3">
        <f t="shared" si="0"/>
        <v>839.5329999999999</v>
      </c>
      <c r="Q29" s="3">
        <v>842.5969999999999</v>
      </c>
      <c r="R29" s="10">
        <f t="shared" si="2"/>
        <v>842.5969999999999</v>
      </c>
    </row>
    <row r="30" spans="1:18" ht="24" customHeight="1" hidden="1">
      <c r="A30" s="5" t="s">
        <v>39</v>
      </c>
      <c r="B30" s="3">
        <v>570.647</v>
      </c>
      <c r="C30" s="3">
        <v>0</v>
      </c>
      <c r="D30" s="3">
        <v>0</v>
      </c>
      <c r="E30" s="3">
        <v>27.115000000000002</v>
      </c>
      <c r="F30" s="3">
        <v>33.71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26.006</v>
      </c>
      <c r="N30" s="3">
        <v>615.3920000000005</v>
      </c>
      <c r="O30" s="3">
        <v>0</v>
      </c>
      <c r="P30" s="3">
        <f t="shared" si="0"/>
        <v>676.2170000000006</v>
      </c>
      <c r="Q30" s="3">
        <v>702.2230000000005</v>
      </c>
      <c r="R30" s="10">
        <f t="shared" si="2"/>
        <v>702.2230000000005</v>
      </c>
    </row>
    <row r="31" spans="1:18" ht="24" customHeight="1" hidden="1">
      <c r="A31" s="5" t="s">
        <v>40</v>
      </c>
      <c r="B31" s="3">
        <v>539.6389999999999</v>
      </c>
      <c r="C31" s="3">
        <v>0</v>
      </c>
      <c r="D31" s="3">
        <v>0</v>
      </c>
      <c r="E31" s="3">
        <v>6.105</v>
      </c>
      <c r="F31" s="3">
        <v>5.204000000000001</v>
      </c>
      <c r="G31" s="3">
        <v>0.301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28.672</v>
      </c>
      <c r="N31" s="3">
        <v>654.458</v>
      </c>
      <c r="O31" s="3">
        <v>0</v>
      </c>
      <c r="P31" s="3">
        <f t="shared" si="0"/>
        <v>666.068</v>
      </c>
      <c r="Q31" s="3">
        <v>694.74</v>
      </c>
      <c r="R31" s="10">
        <f t="shared" si="2"/>
        <v>694.74</v>
      </c>
    </row>
    <row r="32" spans="1:18" ht="24" customHeight="1" hidden="1">
      <c r="A32" s="5" t="s">
        <v>41</v>
      </c>
      <c r="B32" s="3">
        <v>430.9130000000001</v>
      </c>
      <c r="C32" s="3">
        <v>0</v>
      </c>
      <c r="D32" s="3">
        <v>0</v>
      </c>
      <c r="E32" s="3">
        <v>0</v>
      </c>
      <c r="F32" s="3">
        <v>8.192</v>
      </c>
      <c r="G32" s="3">
        <v>7.25</v>
      </c>
      <c r="H32" s="3">
        <v>7.638</v>
      </c>
      <c r="I32" s="3">
        <v>0</v>
      </c>
      <c r="J32" s="3">
        <v>0</v>
      </c>
      <c r="K32" s="3">
        <v>0</v>
      </c>
      <c r="L32" s="3">
        <v>0</v>
      </c>
      <c r="M32" s="3">
        <v>15.803999999999998</v>
      </c>
      <c r="N32" s="3">
        <v>493.92600000000004</v>
      </c>
      <c r="O32" s="3">
        <v>0</v>
      </c>
      <c r="P32" s="3">
        <f t="shared" si="0"/>
        <v>517.0060000000001</v>
      </c>
      <c r="Q32" s="3">
        <v>532.8100000000002</v>
      </c>
      <c r="R32" s="10">
        <f t="shared" si="2"/>
        <v>532.8100000000001</v>
      </c>
    </row>
    <row r="33" spans="1:18" ht="24" customHeight="1" hidden="1">
      <c r="A33" s="5" t="s">
        <v>42</v>
      </c>
      <c r="B33" s="3">
        <v>518.9489999999998</v>
      </c>
      <c r="C33" s="3">
        <v>0</v>
      </c>
      <c r="D33" s="3">
        <v>0</v>
      </c>
      <c r="E33" s="3">
        <v>0</v>
      </c>
      <c r="F33" s="3">
        <v>211.903</v>
      </c>
      <c r="G33" s="3">
        <v>37.197</v>
      </c>
      <c r="H33" s="3">
        <v>0</v>
      </c>
      <c r="I33" s="3">
        <v>0</v>
      </c>
      <c r="J33" s="3">
        <v>0.325</v>
      </c>
      <c r="K33" s="3">
        <v>0</v>
      </c>
      <c r="L33" s="3">
        <v>0</v>
      </c>
      <c r="M33" s="3">
        <v>0</v>
      </c>
      <c r="N33" s="3">
        <v>276.59299999999996</v>
      </c>
      <c r="O33" s="3">
        <v>0</v>
      </c>
      <c r="P33" s="3">
        <f t="shared" si="0"/>
        <v>526.0179999999999</v>
      </c>
      <c r="Q33" s="3">
        <v>526.0179999999999</v>
      </c>
      <c r="R33" s="10">
        <f t="shared" si="2"/>
        <v>526.0179999999999</v>
      </c>
    </row>
    <row r="34" spans="1:18" s="9" customFormat="1" ht="24" customHeight="1">
      <c r="A34" s="7" t="s">
        <v>138</v>
      </c>
      <c r="B34" s="8">
        <f>SUM(B35:B40)</f>
        <v>2846.931</v>
      </c>
      <c r="C34" s="8">
        <f aca="true" t="shared" si="6" ref="C34:Q34">SUM(C35:C40)</f>
        <v>0</v>
      </c>
      <c r="D34" s="8">
        <f t="shared" si="6"/>
        <v>0</v>
      </c>
      <c r="E34" s="8">
        <f t="shared" si="6"/>
        <v>31.727</v>
      </c>
      <c r="F34" s="8">
        <f t="shared" si="6"/>
        <v>302.79</v>
      </c>
      <c r="G34" s="8">
        <f t="shared" si="6"/>
        <v>57.096999999999994</v>
      </c>
      <c r="H34" s="8">
        <f t="shared" si="6"/>
        <v>107.319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1.041</v>
      </c>
      <c r="M34" s="8">
        <f t="shared" si="6"/>
        <v>370.758</v>
      </c>
      <c r="N34" s="8">
        <f t="shared" si="6"/>
        <v>2746.952</v>
      </c>
      <c r="O34" s="8">
        <f t="shared" si="6"/>
        <v>0</v>
      </c>
      <c r="P34" s="8">
        <f t="shared" si="6"/>
        <v>3246.9260000000004</v>
      </c>
      <c r="Q34" s="8">
        <f t="shared" si="6"/>
        <v>3617.684</v>
      </c>
      <c r="R34" s="10">
        <f t="shared" si="2"/>
        <v>3617.684</v>
      </c>
    </row>
    <row r="35" spans="1:18" ht="24" customHeight="1" hidden="1">
      <c r="A35" s="5" t="s">
        <v>43</v>
      </c>
      <c r="B35" s="3">
        <v>370.05699999999996</v>
      </c>
      <c r="C35" s="3">
        <v>0</v>
      </c>
      <c r="D35" s="3">
        <v>0</v>
      </c>
      <c r="E35" s="3">
        <v>0</v>
      </c>
      <c r="F35" s="3">
        <v>5.130000000000001</v>
      </c>
      <c r="G35" s="3">
        <v>33.163</v>
      </c>
      <c r="H35" s="3">
        <v>7.687</v>
      </c>
      <c r="I35" s="3">
        <v>0</v>
      </c>
      <c r="J35" s="3">
        <v>0</v>
      </c>
      <c r="K35" s="3">
        <v>0</v>
      </c>
      <c r="L35" s="3">
        <v>1.041</v>
      </c>
      <c r="M35" s="3">
        <v>159.37</v>
      </c>
      <c r="N35" s="3">
        <v>379.95599999999996</v>
      </c>
      <c r="O35" s="3">
        <v>0</v>
      </c>
      <c r="P35" s="3">
        <f t="shared" si="0"/>
        <v>426.977</v>
      </c>
      <c r="Q35" s="3">
        <v>586.3470000000001</v>
      </c>
      <c r="R35" s="10">
        <f t="shared" si="2"/>
        <v>586.347</v>
      </c>
    </row>
    <row r="36" spans="1:18" ht="24" customHeight="1" hidden="1">
      <c r="A36" s="5" t="s">
        <v>44</v>
      </c>
      <c r="B36" s="3">
        <v>423.826</v>
      </c>
      <c r="C36" s="3">
        <v>0</v>
      </c>
      <c r="D36" s="3">
        <v>0</v>
      </c>
      <c r="E36" s="3">
        <v>0</v>
      </c>
      <c r="F36" s="3">
        <v>103.81800000000001</v>
      </c>
      <c r="G36" s="3">
        <v>0</v>
      </c>
      <c r="H36" s="3">
        <v>22.15</v>
      </c>
      <c r="I36" s="3">
        <v>0</v>
      </c>
      <c r="J36" s="3">
        <v>0</v>
      </c>
      <c r="K36" s="3">
        <v>0</v>
      </c>
      <c r="L36" s="3">
        <v>0</v>
      </c>
      <c r="M36" s="3">
        <v>135.018</v>
      </c>
      <c r="N36" s="3">
        <v>354.24000000000007</v>
      </c>
      <c r="O36" s="3">
        <v>0</v>
      </c>
      <c r="P36" s="3">
        <f t="shared" si="0"/>
        <v>480.2080000000001</v>
      </c>
      <c r="Q36" s="3">
        <v>615.226</v>
      </c>
      <c r="R36" s="10">
        <f t="shared" si="2"/>
        <v>615.2260000000001</v>
      </c>
    </row>
    <row r="37" spans="1:18" ht="24" customHeight="1" hidden="1">
      <c r="A37" s="5" t="s">
        <v>45</v>
      </c>
      <c r="B37" s="3">
        <v>584.5690000000001</v>
      </c>
      <c r="C37" s="3">
        <v>0</v>
      </c>
      <c r="D37" s="3">
        <v>0</v>
      </c>
      <c r="E37" s="3">
        <v>0</v>
      </c>
      <c r="F37" s="3">
        <v>161.76100000000002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9.96</v>
      </c>
      <c r="N37" s="3">
        <v>438.18300000000005</v>
      </c>
      <c r="O37" s="3">
        <v>0</v>
      </c>
      <c r="P37" s="3">
        <f t="shared" si="0"/>
        <v>599.9440000000001</v>
      </c>
      <c r="Q37" s="3">
        <v>609.9040000000001</v>
      </c>
      <c r="R37" s="10">
        <f t="shared" si="2"/>
        <v>609.9040000000001</v>
      </c>
    </row>
    <row r="38" spans="1:18" ht="24" customHeight="1" hidden="1">
      <c r="A38" s="5" t="s">
        <v>46</v>
      </c>
      <c r="B38" s="3">
        <v>589.2089999999998</v>
      </c>
      <c r="C38" s="3">
        <v>0</v>
      </c>
      <c r="D38" s="3">
        <v>0</v>
      </c>
      <c r="E38" s="3">
        <v>0</v>
      </c>
      <c r="F38" s="3">
        <v>13.328</v>
      </c>
      <c r="G38" s="3">
        <v>23.934</v>
      </c>
      <c r="H38" s="3">
        <v>77.482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587.855</v>
      </c>
      <c r="O38" s="3">
        <v>0</v>
      </c>
      <c r="P38" s="3">
        <f t="shared" si="0"/>
        <v>702.599</v>
      </c>
      <c r="Q38" s="3">
        <v>702.599</v>
      </c>
      <c r="R38" s="10">
        <f t="shared" si="2"/>
        <v>702.599</v>
      </c>
    </row>
    <row r="39" spans="1:18" ht="24" customHeight="1" hidden="1">
      <c r="A39" s="5" t="s">
        <v>47</v>
      </c>
      <c r="B39" s="3">
        <v>445.15599999999995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5.4</v>
      </c>
      <c r="N39" s="3">
        <v>549.878</v>
      </c>
      <c r="O39" s="3">
        <v>0</v>
      </c>
      <c r="P39" s="3">
        <f t="shared" si="0"/>
        <v>549.878</v>
      </c>
      <c r="Q39" s="3">
        <v>555.278</v>
      </c>
      <c r="R39" s="10">
        <f t="shared" si="2"/>
        <v>555.278</v>
      </c>
    </row>
    <row r="40" spans="1:18" ht="24" customHeight="1" hidden="1">
      <c r="A40" s="5" t="s">
        <v>48</v>
      </c>
      <c r="B40" s="3">
        <v>434.11400000000003</v>
      </c>
      <c r="C40" s="3">
        <v>0</v>
      </c>
      <c r="D40" s="3">
        <v>0</v>
      </c>
      <c r="E40" s="3">
        <v>31.727</v>
      </c>
      <c r="F40" s="3">
        <v>18.753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61.01</v>
      </c>
      <c r="N40" s="3">
        <v>436.8400000000001</v>
      </c>
      <c r="O40" s="3">
        <v>0</v>
      </c>
      <c r="P40" s="3">
        <f t="shared" si="0"/>
        <v>487.3200000000001</v>
      </c>
      <c r="Q40" s="3">
        <v>548.33</v>
      </c>
      <c r="R40" s="10">
        <f t="shared" si="2"/>
        <v>548.3300000000002</v>
      </c>
    </row>
    <row r="41" spans="1:18" s="9" customFormat="1" ht="24" customHeight="1">
      <c r="A41" s="7" t="s">
        <v>137</v>
      </c>
      <c r="B41" s="8">
        <f>SUM(B42:B46)</f>
        <v>2859.8740000000003</v>
      </c>
      <c r="C41" s="8">
        <f aca="true" t="shared" si="7" ref="C41:Q41">SUM(C42:C46)</f>
        <v>0</v>
      </c>
      <c r="D41" s="8">
        <f t="shared" si="7"/>
        <v>0</v>
      </c>
      <c r="E41" s="8">
        <f t="shared" si="7"/>
        <v>0</v>
      </c>
      <c r="F41" s="8">
        <f t="shared" si="7"/>
        <v>552.082</v>
      </c>
      <c r="G41" s="8">
        <f t="shared" si="7"/>
        <v>57.891000000000005</v>
      </c>
      <c r="H41" s="8">
        <f t="shared" si="7"/>
        <v>1.7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7"/>
        <v>3.4730000000000003</v>
      </c>
      <c r="N41" s="8">
        <f t="shared" si="7"/>
        <v>2710.8260000000005</v>
      </c>
      <c r="O41" s="8">
        <f t="shared" si="7"/>
        <v>0.4</v>
      </c>
      <c r="P41" s="8">
        <f t="shared" si="7"/>
        <v>3322.8990000000003</v>
      </c>
      <c r="Q41" s="8">
        <f t="shared" si="7"/>
        <v>3326.3720000000003</v>
      </c>
      <c r="R41" s="10">
        <f t="shared" si="2"/>
        <v>3326.3720000000003</v>
      </c>
    </row>
    <row r="42" spans="1:18" ht="24" customHeight="1" hidden="1">
      <c r="A42" s="5" t="s">
        <v>49</v>
      </c>
      <c r="B42" s="3">
        <v>756.5850000000003</v>
      </c>
      <c r="C42" s="3">
        <v>0</v>
      </c>
      <c r="D42" s="3">
        <v>0</v>
      </c>
      <c r="E42" s="3">
        <v>0</v>
      </c>
      <c r="F42" s="3">
        <v>180.88299999999995</v>
      </c>
      <c r="G42" s="3">
        <v>20.955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702.1360000000002</v>
      </c>
      <c r="O42" s="3">
        <v>0</v>
      </c>
      <c r="P42" s="3">
        <f t="shared" si="0"/>
        <v>903.9740000000002</v>
      </c>
      <c r="Q42" s="3">
        <v>903.9740000000003</v>
      </c>
      <c r="R42" s="10">
        <f t="shared" si="2"/>
        <v>903.9740000000002</v>
      </c>
    </row>
    <row r="43" spans="1:18" ht="24" customHeight="1" hidden="1">
      <c r="A43" s="5" t="s">
        <v>50</v>
      </c>
      <c r="B43" s="3">
        <v>550.1829999999999</v>
      </c>
      <c r="C43" s="3">
        <v>0</v>
      </c>
      <c r="D43" s="3">
        <v>0</v>
      </c>
      <c r="E43" s="3">
        <v>0</v>
      </c>
      <c r="F43" s="3">
        <v>89.244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2.4000000000000004</v>
      </c>
      <c r="N43" s="3">
        <v>631.7479999999999</v>
      </c>
      <c r="O43" s="3">
        <v>0</v>
      </c>
      <c r="P43" s="3">
        <f t="shared" si="0"/>
        <v>720.992</v>
      </c>
      <c r="Q43" s="3">
        <v>723.392</v>
      </c>
      <c r="R43" s="10">
        <f t="shared" si="2"/>
        <v>723.3919999999999</v>
      </c>
    </row>
    <row r="44" spans="1:18" ht="24" customHeight="1" hidden="1">
      <c r="A44" s="5" t="s">
        <v>51</v>
      </c>
      <c r="B44" s="3">
        <v>611.619</v>
      </c>
      <c r="C44" s="3">
        <v>0</v>
      </c>
      <c r="D44" s="3">
        <v>0</v>
      </c>
      <c r="E44" s="3">
        <v>0</v>
      </c>
      <c r="F44" s="3">
        <v>25.736</v>
      </c>
      <c r="G44" s="3">
        <v>15.642000000000001</v>
      </c>
      <c r="H44" s="3">
        <v>0.575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651.8790000000001</v>
      </c>
      <c r="O44" s="3">
        <v>0</v>
      </c>
      <c r="P44" s="3">
        <f t="shared" si="0"/>
        <v>693.8320000000001</v>
      </c>
      <c r="Q44" s="3">
        <v>693.8320000000001</v>
      </c>
      <c r="R44" s="10">
        <f t="shared" si="2"/>
        <v>693.8320000000001</v>
      </c>
    </row>
    <row r="45" spans="1:18" ht="24" customHeight="1" hidden="1">
      <c r="A45" s="5" t="s">
        <v>52</v>
      </c>
      <c r="B45" s="3">
        <v>525.8540000000002</v>
      </c>
      <c r="C45" s="3">
        <v>0</v>
      </c>
      <c r="D45" s="3">
        <v>0</v>
      </c>
      <c r="E45" s="3">
        <v>0</v>
      </c>
      <c r="F45" s="3">
        <v>210.03900000000004</v>
      </c>
      <c r="G45" s="3">
        <v>21.294</v>
      </c>
      <c r="H45" s="3">
        <v>1.125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316.43500000000006</v>
      </c>
      <c r="O45" s="3">
        <v>0</v>
      </c>
      <c r="P45" s="3">
        <f t="shared" si="0"/>
        <v>548.8930000000001</v>
      </c>
      <c r="Q45" s="3">
        <v>548.8930000000003</v>
      </c>
      <c r="R45" s="10">
        <f t="shared" si="2"/>
        <v>548.8930000000001</v>
      </c>
    </row>
    <row r="46" spans="1:18" ht="24" customHeight="1" hidden="1">
      <c r="A46" s="5" t="s">
        <v>53</v>
      </c>
      <c r="B46" s="3">
        <v>415.633</v>
      </c>
      <c r="C46" s="3">
        <v>0</v>
      </c>
      <c r="D46" s="3">
        <v>0</v>
      </c>
      <c r="E46" s="3">
        <v>0</v>
      </c>
      <c r="F46" s="3">
        <v>46.18000000000001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1.073</v>
      </c>
      <c r="N46" s="3">
        <v>408.628</v>
      </c>
      <c r="O46" s="3">
        <v>0.4</v>
      </c>
      <c r="P46" s="3">
        <f t="shared" si="0"/>
        <v>455.20799999999997</v>
      </c>
      <c r="Q46" s="3">
        <v>456.28100000000006</v>
      </c>
      <c r="R46" s="10">
        <f t="shared" si="2"/>
        <v>456.28099999999995</v>
      </c>
    </row>
    <row r="47" spans="1:18" s="9" customFormat="1" ht="24" customHeight="1">
      <c r="A47" s="7" t="s">
        <v>136</v>
      </c>
      <c r="B47" s="8">
        <f>SUM(B48:B53)</f>
        <v>3454.8489999999997</v>
      </c>
      <c r="C47" s="8">
        <f aca="true" t="shared" si="8" ref="C47:Q47">SUM(C48:C53)</f>
        <v>0</v>
      </c>
      <c r="D47" s="8">
        <f t="shared" si="8"/>
        <v>0</v>
      </c>
      <c r="E47" s="8">
        <f t="shared" si="8"/>
        <v>6.926</v>
      </c>
      <c r="F47" s="8">
        <f t="shared" si="8"/>
        <v>319.963</v>
      </c>
      <c r="G47" s="8">
        <f t="shared" si="8"/>
        <v>194.81100000000004</v>
      </c>
      <c r="H47" s="8">
        <f t="shared" si="8"/>
        <v>26.572000000000003</v>
      </c>
      <c r="I47" s="8">
        <f t="shared" si="8"/>
        <v>0</v>
      </c>
      <c r="J47" s="8">
        <f t="shared" si="8"/>
        <v>0</v>
      </c>
      <c r="K47" s="8">
        <f t="shared" si="8"/>
        <v>0</v>
      </c>
      <c r="L47" s="8">
        <f t="shared" si="8"/>
        <v>0</v>
      </c>
      <c r="M47" s="8">
        <f t="shared" si="8"/>
        <v>9.460999999999999</v>
      </c>
      <c r="N47" s="8">
        <f t="shared" si="8"/>
        <v>3549.0719999999997</v>
      </c>
      <c r="O47" s="8">
        <f t="shared" si="8"/>
        <v>0</v>
      </c>
      <c r="P47" s="8">
        <f t="shared" si="8"/>
        <v>4097.344</v>
      </c>
      <c r="Q47" s="8">
        <f t="shared" si="8"/>
        <v>4106.804999999999</v>
      </c>
      <c r="R47" s="10">
        <f t="shared" si="2"/>
        <v>4106.805</v>
      </c>
    </row>
    <row r="48" spans="1:18" ht="24" customHeight="1" hidden="1">
      <c r="A48" s="5" t="s">
        <v>54</v>
      </c>
      <c r="B48" s="3">
        <v>910.8090000000004</v>
      </c>
      <c r="C48" s="3">
        <v>0</v>
      </c>
      <c r="D48" s="3">
        <v>0</v>
      </c>
      <c r="E48" s="3">
        <v>0</v>
      </c>
      <c r="F48" s="3">
        <v>69.91499999999999</v>
      </c>
      <c r="G48" s="3">
        <v>11.257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0.6</v>
      </c>
      <c r="N48" s="3">
        <v>968.3950000000001</v>
      </c>
      <c r="O48" s="3">
        <v>0</v>
      </c>
      <c r="P48" s="3">
        <f t="shared" si="0"/>
        <v>1049.567</v>
      </c>
      <c r="Q48" s="3">
        <v>1050.1670000000001</v>
      </c>
      <c r="R48" s="10">
        <f t="shared" si="2"/>
        <v>1050.167</v>
      </c>
    </row>
    <row r="49" spans="1:18" ht="24" customHeight="1" hidden="1">
      <c r="A49" s="5" t="s">
        <v>55</v>
      </c>
      <c r="B49" s="3">
        <v>466.97499999999997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4.184</v>
      </c>
      <c r="N49" s="3">
        <v>654.502</v>
      </c>
      <c r="O49" s="3">
        <v>0</v>
      </c>
      <c r="P49" s="3">
        <f t="shared" si="0"/>
        <v>654.502</v>
      </c>
      <c r="Q49" s="3">
        <v>658.686</v>
      </c>
      <c r="R49" s="10">
        <f t="shared" si="2"/>
        <v>658.6859999999999</v>
      </c>
    </row>
    <row r="50" spans="1:18" ht="24" customHeight="1" hidden="1">
      <c r="A50" s="5" t="s">
        <v>56</v>
      </c>
      <c r="B50" s="3">
        <v>496.77500000000015</v>
      </c>
      <c r="C50" s="3">
        <v>0</v>
      </c>
      <c r="D50" s="3">
        <v>0</v>
      </c>
      <c r="E50" s="3">
        <v>3.7439999999999998</v>
      </c>
      <c r="F50" s="3">
        <v>58.111999999999995</v>
      </c>
      <c r="G50" s="3">
        <v>69.859</v>
      </c>
      <c r="H50" s="3">
        <v>1.6999999999999997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477.647</v>
      </c>
      <c r="O50" s="3">
        <v>0</v>
      </c>
      <c r="P50" s="3">
        <f t="shared" si="0"/>
        <v>611.0619999999999</v>
      </c>
      <c r="Q50" s="3">
        <v>611.0620000000001</v>
      </c>
      <c r="R50" s="10">
        <f t="shared" si="2"/>
        <v>611.0619999999999</v>
      </c>
    </row>
    <row r="51" spans="1:18" ht="24" customHeight="1" hidden="1">
      <c r="A51" s="5" t="s">
        <v>57</v>
      </c>
      <c r="B51" s="3">
        <v>548.8699999999997</v>
      </c>
      <c r="C51" s="3">
        <v>0</v>
      </c>
      <c r="D51" s="3">
        <v>0</v>
      </c>
      <c r="E51" s="3">
        <v>3.182</v>
      </c>
      <c r="F51" s="3">
        <v>65.937</v>
      </c>
      <c r="G51" s="3">
        <v>100.77400000000002</v>
      </c>
      <c r="H51" s="3">
        <v>24.872000000000003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432.4879999999999</v>
      </c>
      <c r="O51" s="3">
        <v>0</v>
      </c>
      <c r="P51" s="3">
        <f t="shared" si="0"/>
        <v>627.2529999999999</v>
      </c>
      <c r="Q51" s="3">
        <v>627.2529999999998</v>
      </c>
      <c r="R51" s="10">
        <f t="shared" si="2"/>
        <v>627.2529999999999</v>
      </c>
    </row>
    <row r="52" spans="1:18" ht="24" customHeight="1" hidden="1">
      <c r="A52" s="5" t="s">
        <v>58</v>
      </c>
      <c r="B52" s="3">
        <v>509.5440000000001</v>
      </c>
      <c r="C52" s="3">
        <v>0</v>
      </c>
      <c r="D52" s="3">
        <v>0</v>
      </c>
      <c r="E52" s="3">
        <v>0</v>
      </c>
      <c r="F52" s="3">
        <v>62.76699999999999</v>
      </c>
      <c r="G52" s="3">
        <v>0.615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484.5850000000001</v>
      </c>
      <c r="O52" s="3">
        <v>0</v>
      </c>
      <c r="P52" s="3">
        <f t="shared" si="0"/>
        <v>547.9670000000001</v>
      </c>
      <c r="Q52" s="3">
        <v>547.9670000000002</v>
      </c>
      <c r="R52" s="10">
        <f t="shared" si="2"/>
        <v>547.9670000000001</v>
      </c>
    </row>
    <row r="53" spans="1:18" ht="24" customHeight="1" hidden="1">
      <c r="A53" s="5" t="s">
        <v>59</v>
      </c>
      <c r="B53" s="3">
        <v>521.8759999999997</v>
      </c>
      <c r="C53" s="3">
        <v>0</v>
      </c>
      <c r="D53" s="3">
        <v>0</v>
      </c>
      <c r="E53" s="3">
        <v>0</v>
      </c>
      <c r="F53" s="3">
        <v>63.232000000000006</v>
      </c>
      <c r="G53" s="3">
        <v>12.306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4.677</v>
      </c>
      <c r="N53" s="3">
        <v>531.4549999999999</v>
      </c>
      <c r="O53" s="3">
        <v>0</v>
      </c>
      <c r="P53" s="3">
        <f t="shared" si="0"/>
        <v>606.9929999999999</v>
      </c>
      <c r="Q53" s="3">
        <v>611.6699999999997</v>
      </c>
      <c r="R53" s="10">
        <f t="shared" si="2"/>
        <v>611.67</v>
      </c>
    </row>
    <row r="54" spans="1:18" s="9" customFormat="1" ht="24" customHeight="1">
      <c r="A54" s="7" t="s">
        <v>135</v>
      </c>
      <c r="B54" s="8">
        <f>SUM(B55:B60)</f>
        <v>3722.4120000000003</v>
      </c>
      <c r="C54" s="8">
        <f aca="true" t="shared" si="9" ref="C54:Q54">SUM(C55:C60)</f>
        <v>0</v>
      </c>
      <c r="D54" s="8">
        <f t="shared" si="9"/>
        <v>0</v>
      </c>
      <c r="E54" s="8">
        <f t="shared" si="9"/>
        <v>0</v>
      </c>
      <c r="F54" s="8">
        <f t="shared" si="9"/>
        <v>316.952</v>
      </c>
      <c r="G54" s="8">
        <f t="shared" si="9"/>
        <v>8.274</v>
      </c>
      <c r="H54" s="8">
        <f t="shared" si="9"/>
        <v>0</v>
      </c>
      <c r="I54" s="8">
        <f t="shared" si="9"/>
        <v>0</v>
      </c>
      <c r="J54" s="8">
        <f t="shared" si="9"/>
        <v>0</v>
      </c>
      <c r="K54" s="8">
        <f t="shared" si="9"/>
        <v>7.845</v>
      </c>
      <c r="L54" s="8">
        <f t="shared" si="9"/>
        <v>0</v>
      </c>
      <c r="M54" s="8">
        <f t="shared" si="9"/>
        <v>447.596</v>
      </c>
      <c r="N54" s="8">
        <f t="shared" si="9"/>
        <v>4250.753999999999</v>
      </c>
      <c r="O54" s="8">
        <f t="shared" si="9"/>
        <v>82.804</v>
      </c>
      <c r="P54" s="8">
        <f t="shared" si="9"/>
        <v>4658.784</v>
      </c>
      <c r="Q54" s="8">
        <f t="shared" si="9"/>
        <v>5114.224999999999</v>
      </c>
      <c r="R54" s="10">
        <f t="shared" si="2"/>
        <v>5114.224999999999</v>
      </c>
    </row>
    <row r="55" spans="1:18" ht="24" customHeight="1" hidden="1">
      <c r="A55" s="5" t="s">
        <v>60</v>
      </c>
      <c r="B55" s="3">
        <v>683.425</v>
      </c>
      <c r="C55" s="3">
        <v>0</v>
      </c>
      <c r="D55" s="3">
        <v>0</v>
      </c>
      <c r="E55" s="3">
        <v>0</v>
      </c>
      <c r="F55" s="3">
        <v>55.375</v>
      </c>
      <c r="G55" s="3">
        <v>3.02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142.35799999999998</v>
      </c>
      <c r="N55" s="3">
        <v>603.015</v>
      </c>
      <c r="O55" s="3">
        <v>82.804</v>
      </c>
      <c r="P55" s="3">
        <f t="shared" si="0"/>
        <v>744.2139999999999</v>
      </c>
      <c r="Q55" s="3">
        <v>886.5719999999999</v>
      </c>
      <c r="R55" s="10">
        <f t="shared" si="2"/>
        <v>886.5719999999999</v>
      </c>
    </row>
    <row r="56" spans="1:18" ht="24" customHeight="1" hidden="1">
      <c r="A56" s="5" t="s">
        <v>61</v>
      </c>
      <c r="B56" s="3">
        <v>449.554</v>
      </c>
      <c r="C56" s="3">
        <v>0</v>
      </c>
      <c r="D56" s="3">
        <v>0</v>
      </c>
      <c r="E56" s="3">
        <v>0</v>
      </c>
      <c r="F56" s="3">
        <v>15.514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246.26200000000003</v>
      </c>
      <c r="N56" s="3">
        <v>549.774</v>
      </c>
      <c r="O56" s="3">
        <v>0</v>
      </c>
      <c r="P56" s="3">
        <f t="shared" si="0"/>
        <v>565.288</v>
      </c>
      <c r="Q56" s="3">
        <v>811.5500000000002</v>
      </c>
      <c r="R56" s="10">
        <f t="shared" si="2"/>
        <v>811.5500000000001</v>
      </c>
    </row>
    <row r="57" spans="1:18" ht="24" customHeight="1" hidden="1">
      <c r="A57" s="5" t="s">
        <v>62</v>
      </c>
      <c r="B57" s="3">
        <v>496.178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58.976</v>
      </c>
      <c r="N57" s="3">
        <v>678.575</v>
      </c>
      <c r="O57" s="3">
        <v>0</v>
      </c>
      <c r="P57" s="3">
        <f t="shared" si="0"/>
        <v>678.575</v>
      </c>
      <c r="Q57" s="3">
        <v>737.551</v>
      </c>
      <c r="R57" s="10">
        <f t="shared" si="2"/>
        <v>737.551</v>
      </c>
    </row>
    <row r="58" spans="1:18" ht="24" customHeight="1" hidden="1">
      <c r="A58" s="5" t="s">
        <v>63</v>
      </c>
      <c r="B58" s="3">
        <v>887.715</v>
      </c>
      <c r="C58" s="3">
        <v>0</v>
      </c>
      <c r="D58" s="3">
        <v>0</v>
      </c>
      <c r="E58" s="3">
        <v>0</v>
      </c>
      <c r="F58" s="3">
        <v>57.208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1109.5509999999992</v>
      </c>
      <c r="O58" s="3">
        <v>0</v>
      </c>
      <c r="P58" s="3">
        <f t="shared" si="0"/>
        <v>1166.7589999999993</v>
      </c>
      <c r="Q58" s="3">
        <v>1166.7589999999989</v>
      </c>
      <c r="R58" s="10">
        <f t="shared" si="2"/>
        <v>1166.7589999999993</v>
      </c>
    </row>
    <row r="59" spans="1:18" ht="24" customHeight="1" hidden="1">
      <c r="A59" s="5" t="s">
        <v>64</v>
      </c>
      <c r="B59" s="3">
        <v>458.28300000000013</v>
      </c>
      <c r="C59" s="3">
        <v>0</v>
      </c>
      <c r="D59" s="3">
        <v>0</v>
      </c>
      <c r="E59" s="3">
        <v>0</v>
      </c>
      <c r="F59" s="3">
        <v>22.061</v>
      </c>
      <c r="G59" s="3">
        <v>5.254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617.1689999999999</v>
      </c>
      <c r="O59" s="3">
        <v>0</v>
      </c>
      <c r="P59" s="3">
        <f t="shared" si="0"/>
        <v>644.4839999999999</v>
      </c>
      <c r="Q59" s="3">
        <v>644.4839999999999</v>
      </c>
      <c r="R59" s="10">
        <f t="shared" si="2"/>
        <v>644.4839999999999</v>
      </c>
    </row>
    <row r="60" spans="1:18" ht="24" customHeight="1" hidden="1">
      <c r="A60" s="5" t="s">
        <v>65</v>
      </c>
      <c r="B60" s="3">
        <v>747.2570000000003</v>
      </c>
      <c r="C60" s="3">
        <v>0</v>
      </c>
      <c r="D60" s="3">
        <v>0</v>
      </c>
      <c r="E60" s="3">
        <v>0</v>
      </c>
      <c r="F60" s="3">
        <v>166.79399999999998</v>
      </c>
      <c r="G60" s="3">
        <v>0</v>
      </c>
      <c r="H60" s="3">
        <v>0</v>
      </c>
      <c r="I60" s="3">
        <v>0</v>
      </c>
      <c r="J60" s="3">
        <v>0</v>
      </c>
      <c r="K60" s="3">
        <v>7.845</v>
      </c>
      <c r="L60" s="3">
        <v>0</v>
      </c>
      <c r="M60" s="3">
        <v>0</v>
      </c>
      <c r="N60" s="3">
        <v>692.67</v>
      </c>
      <c r="O60" s="3">
        <v>0</v>
      </c>
      <c r="P60" s="3">
        <f t="shared" si="0"/>
        <v>859.4639999999999</v>
      </c>
      <c r="Q60" s="3">
        <v>867.3090000000002</v>
      </c>
      <c r="R60" s="10">
        <f t="shared" si="2"/>
        <v>867.309</v>
      </c>
    </row>
    <row r="61" spans="1:18" s="9" customFormat="1" ht="24" customHeight="1">
      <c r="A61" s="7" t="s">
        <v>134</v>
      </c>
      <c r="B61" s="8">
        <f>SUM(B62:B67)</f>
        <v>2959.803</v>
      </c>
      <c r="C61" s="8">
        <f aca="true" t="shared" si="10" ref="C61:Q61">SUM(C62:C67)</f>
        <v>0</v>
      </c>
      <c r="D61" s="8">
        <f t="shared" si="10"/>
        <v>0</v>
      </c>
      <c r="E61" s="8">
        <f t="shared" si="10"/>
        <v>78.646</v>
      </c>
      <c r="F61" s="8">
        <f t="shared" si="10"/>
        <v>165.834</v>
      </c>
      <c r="G61" s="8">
        <f t="shared" si="10"/>
        <v>47.117000000000004</v>
      </c>
      <c r="H61" s="8">
        <f t="shared" si="10"/>
        <v>5.952</v>
      </c>
      <c r="I61" s="8">
        <f t="shared" si="10"/>
        <v>0</v>
      </c>
      <c r="J61" s="8">
        <f t="shared" si="10"/>
        <v>0</v>
      </c>
      <c r="K61" s="8">
        <f t="shared" si="10"/>
        <v>1.415</v>
      </c>
      <c r="L61" s="8">
        <f t="shared" si="10"/>
        <v>43.275</v>
      </c>
      <c r="M61" s="8">
        <f t="shared" si="10"/>
        <v>311.97300000000007</v>
      </c>
      <c r="N61" s="8">
        <f t="shared" si="10"/>
        <v>3681.1130000000003</v>
      </c>
      <c r="O61" s="8">
        <f t="shared" si="10"/>
        <v>0</v>
      </c>
      <c r="P61" s="8">
        <f t="shared" si="10"/>
        <v>4021.937000000001</v>
      </c>
      <c r="Q61" s="8">
        <f t="shared" si="10"/>
        <v>4335.325000000001</v>
      </c>
      <c r="R61" s="10">
        <f t="shared" si="2"/>
        <v>4335.325000000001</v>
      </c>
    </row>
    <row r="62" spans="1:18" ht="24" customHeight="1" hidden="1">
      <c r="A62" s="5" t="s">
        <v>66</v>
      </c>
      <c r="B62" s="3">
        <v>549.426</v>
      </c>
      <c r="C62" s="3">
        <v>0</v>
      </c>
      <c r="D62" s="3">
        <v>0</v>
      </c>
      <c r="E62" s="3">
        <v>0</v>
      </c>
      <c r="F62" s="3">
        <v>11.315999999999999</v>
      </c>
      <c r="G62" s="3">
        <v>6.095000000000001</v>
      </c>
      <c r="H62" s="3">
        <v>5.952</v>
      </c>
      <c r="I62" s="3">
        <v>0</v>
      </c>
      <c r="J62" s="3">
        <v>0</v>
      </c>
      <c r="K62" s="3">
        <v>0</v>
      </c>
      <c r="L62" s="3">
        <v>0</v>
      </c>
      <c r="M62" s="3">
        <v>24.106</v>
      </c>
      <c r="N62" s="3">
        <v>709.2890000000002</v>
      </c>
      <c r="O62" s="3">
        <v>0</v>
      </c>
      <c r="P62" s="3">
        <f t="shared" si="0"/>
        <v>732.6520000000003</v>
      </c>
      <c r="Q62" s="3">
        <v>756.7579999999999</v>
      </c>
      <c r="R62" s="10">
        <f t="shared" si="2"/>
        <v>756.7580000000003</v>
      </c>
    </row>
    <row r="63" spans="1:18" ht="24" customHeight="1" hidden="1">
      <c r="A63" s="5" t="s">
        <v>67</v>
      </c>
      <c r="B63" s="3">
        <v>410.7899999999999</v>
      </c>
      <c r="C63" s="3">
        <v>0</v>
      </c>
      <c r="D63" s="3">
        <v>0</v>
      </c>
      <c r="E63" s="3">
        <v>8.075000000000001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43.275</v>
      </c>
      <c r="M63" s="3">
        <v>239.57600000000002</v>
      </c>
      <c r="N63" s="3">
        <v>615.3279999999996</v>
      </c>
      <c r="O63" s="3">
        <v>0</v>
      </c>
      <c r="P63" s="3">
        <f t="shared" si="0"/>
        <v>666.6779999999997</v>
      </c>
      <c r="Q63" s="3">
        <v>906.2539999999996</v>
      </c>
      <c r="R63" s="10">
        <f t="shared" si="2"/>
        <v>906.2539999999997</v>
      </c>
    </row>
    <row r="64" spans="1:18" ht="24" customHeight="1" hidden="1">
      <c r="A64" s="5" t="s">
        <v>68</v>
      </c>
      <c r="B64" s="3">
        <v>308.3899999999999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3.048</v>
      </c>
      <c r="N64" s="3">
        <v>522.2100000000004</v>
      </c>
      <c r="O64" s="3">
        <v>0</v>
      </c>
      <c r="P64" s="3">
        <f t="shared" si="0"/>
        <v>522.2100000000004</v>
      </c>
      <c r="Q64" s="3">
        <v>525.2580000000004</v>
      </c>
      <c r="R64" s="10">
        <f t="shared" si="2"/>
        <v>525.2580000000004</v>
      </c>
    </row>
    <row r="65" spans="1:18" ht="24" customHeight="1" hidden="1">
      <c r="A65" s="5" t="s">
        <v>69</v>
      </c>
      <c r="B65" s="3">
        <v>597.5079999999999</v>
      </c>
      <c r="C65" s="3">
        <v>0</v>
      </c>
      <c r="D65" s="3">
        <v>0</v>
      </c>
      <c r="E65" s="3">
        <v>45.629999999999995</v>
      </c>
      <c r="F65" s="3">
        <v>108.86699999999999</v>
      </c>
      <c r="G65" s="3">
        <v>7.261</v>
      </c>
      <c r="H65" s="3">
        <v>0</v>
      </c>
      <c r="I65" s="3">
        <v>0</v>
      </c>
      <c r="J65" s="3">
        <v>0</v>
      </c>
      <c r="K65" s="3">
        <v>1.415</v>
      </c>
      <c r="L65" s="3">
        <v>0</v>
      </c>
      <c r="M65" s="3">
        <v>0</v>
      </c>
      <c r="N65" s="3">
        <v>534.0740000000002</v>
      </c>
      <c r="O65" s="3">
        <v>0</v>
      </c>
      <c r="P65" s="3">
        <f t="shared" si="0"/>
        <v>695.8320000000001</v>
      </c>
      <c r="Q65" s="3">
        <v>697.247</v>
      </c>
      <c r="R65" s="10">
        <f t="shared" si="2"/>
        <v>697.2470000000001</v>
      </c>
    </row>
    <row r="66" spans="1:18" ht="24" customHeight="1" hidden="1">
      <c r="A66" s="5" t="s">
        <v>70</v>
      </c>
      <c r="B66" s="3">
        <v>502.78800000000007</v>
      </c>
      <c r="C66" s="3">
        <v>0</v>
      </c>
      <c r="D66" s="3">
        <v>0</v>
      </c>
      <c r="E66" s="3">
        <v>24.941000000000003</v>
      </c>
      <c r="F66" s="3">
        <v>18.336000000000002</v>
      </c>
      <c r="G66" s="3">
        <v>33.761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22.189</v>
      </c>
      <c r="N66" s="3">
        <v>682.8600000000002</v>
      </c>
      <c r="O66" s="3">
        <v>0</v>
      </c>
      <c r="P66" s="3">
        <f t="shared" si="0"/>
        <v>759.8980000000003</v>
      </c>
      <c r="Q66" s="3">
        <v>782.0870000000002</v>
      </c>
      <c r="R66" s="10">
        <f t="shared" si="2"/>
        <v>782.0870000000002</v>
      </c>
    </row>
    <row r="67" spans="1:18" ht="24" customHeight="1" hidden="1">
      <c r="A67" s="5" t="s">
        <v>71</v>
      </c>
      <c r="B67" s="3">
        <v>590.9010000000002</v>
      </c>
      <c r="C67" s="3">
        <v>0</v>
      </c>
      <c r="D67" s="3">
        <v>0</v>
      </c>
      <c r="E67" s="3">
        <v>0</v>
      </c>
      <c r="F67" s="3">
        <v>27.315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23.054000000000006</v>
      </c>
      <c r="N67" s="3">
        <v>617.3520000000001</v>
      </c>
      <c r="O67" s="3">
        <v>0</v>
      </c>
      <c r="P67" s="3">
        <f t="shared" si="0"/>
        <v>644.6670000000001</v>
      </c>
      <c r="Q67" s="3">
        <v>667.7210000000001</v>
      </c>
      <c r="R67" s="10">
        <f t="shared" si="2"/>
        <v>667.7210000000001</v>
      </c>
    </row>
    <row r="68" spans="1:18" s="9" customFormat="1" ht="24" customHeight="1">
      <c r="A68" s="7" t="s">
        <v>133</v>
      </c>
      <c r="B68" s="8">
        <f>SUM(B69:B74)</f>
        <v>3315.2309999999993</v>
      </c>
      <c r="C68" s="8">
        <f aca="true" t="shared" si="11" ref="C68:Q68">SUM(C69:C74)</f>
        <v>0</v>
      </c>
      <c r="D68" s="8">
        <f t="shared" si="11"/>
        <v>0</v>
      </c>
      <c r="E68" s="8">
        <f t="shared" si="11"/>
        <v>159.849</v>
      </c>
      <c r="F68" s="8">
        <f t="shared" si="11"/>
        <v>99.82999999999997</v>
      </c>
      <c r="G68" s="8">
        <f t="shared" si="11"/>
        <v>17.881</v>
      </c>
      <c r="H68" s="8">
        <f t="shared" si="11"/>
        <v>0</v>
      </c>
      <c r="I68" s="8">
        <f t="shared" si="11"/>
        <v>0</v>
      </c>
      <c r="J68" s="8">
        <f t="shared" si="11"/>
        <v>0</v>
      </c>
      <c r="K68" s="8">
        <f t="shared" si="11"/>
        <v>0.8</v>
      </c>
      <c r="L68" s="8">
        <f t="shared" si="11"/>
        <v>0</v>
      </c>
      <c r="M68" s="8">
        <f t="shared" si="11"/>
        <v>800.252</v>
      </c>
      <c r="N68" s="8">
        <f t="shared" si="11"/>
        <v>3408.3269999999993</v>
      </c>
      <c r="O68" s="8">
        <f t="shared" si="11"/>
        <v>0</v>
      </c>
      <c r="P68" s="8">
        <f t="shared" si="11"/>
        <v>3685.8869999999997</v>
      </c>
      <c r="Q68" s="8">
        <f t="shared" si="11"/>
        <v>4486.938999999999</v>
      </c>
      <c r="R68" s="10">
        <f t="shared" si="2"/>
        <v>4486.938999999999</v>
      </c>
    </row>
    <row r="69" spans="1:18" ht="24" customHeight="1" hidden="1">
      <c r="A69" s="5" t="s">
        <v>72</v>
      </c>
      <c r="B69" s="3">
        <v>573.6009999999998</v>
      </c>
      <c r="C69" s="3">
        <v>0</v>
      </c>
      <c r="D69" s="3">
        <v>0</v>
      </c>
      <c r="E69" s="3">
        <v>0</v>
      </c>
      <c r="F69" s="3">
        <v>0.67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469.8359999999999</v>
      </c>
      <c r="N69" s="3">
        <v>400.6469999999999</v>
      </c>
      <c r="O69" s="3">
        <v>0</v>
      </c>
      <c r="P69" s="3">
        <f aca="true" t="shared" si="12" ref="P69:P126">C69+D69+E69+F69+G69+H69+I69+J69+L69+N69+O69</f>
        <v>401.3169999999999</v>
      </c>
      <c r="Q69" s="3">
        <v>871.1529999999999</v>
      </c>
      <c r="R69" s="10">
        <f t="shared" si="2"/>
        <v>871.1529999999998</v>
      </c>
    </row>
    <row r="70" spans="1:18" ht="24" customHeight="1" hidden="1">
      <c r="A70" s="5" t="s">
        <v>73</v>
      </c>
      <c r="B70" s="3">
        <v>837.2369999999997</v>
      </c>
      <c r="C70" s="3">
        <v>0</v>
      </c>
      <c r="D70" s="3">
        <v>0</v>
      </c>
      <c r="E70" s="3">
        <v>45.063</v>
      </c>
      <c r="F70" s="3">
        <v>89.24499999999998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3.9050000000000002</v>
      </c>
      <c r="N70" s="3">
        <v>796.2689999999996</v>
      </c>
      <c r="O70" s="3">
        <v>0</v>
      </c>
      <c r="P70" s="3">
        <f t="shared" si="12"/>
        <v>930.5769999999995</v>
      </c>
      <c r="Q70" s="3">
        <v>934.4819999999997</v>
      </c>
      <c r="R70" s="10">
        <f t="shared" si="2"/>
        <v>934.4819999999995</v>
      </c>
    </row>
    <row r="71" spans="1:18" ht="24" customHeight="1" hidden="1">
      <c r="A71" s="5" t="s">
        <v>74</v>
      </c>
      <c r="B71" s="3">
        <v>772.2629999999998</v>
      </c>
      <c r="C71" s="3">
        <v>0</v>
      </c>
      <c r="D71" s="3">
        <v>0</v>
      </c>
      <c r="E71" s="3">
        <v>0</v>
      </c>
      <c r="F71" s="3">
        <v>1</v>
      </c>
      <c r="G71" s="3">
        <v>0.625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204.576</v>
      </c>
      <c r="N71" s="3">
        <v>804.786</v>
      </c>
      <c r="O71" s="3">
        <v>0</v>
      </c>
      <c r="P71" s="3">
        <f t="shared" si="12"/>
        <v>806.411</v>
      </c>
      <c r="Q71" s="3">
        <v>1010.9870000000001</v>
      </c>
      <c r="R71" s="10">
        <f aca="true" t="shared" si="13" ref="R71:R126">K71+M71+P71</f>
        <v>1010.987</v>
      </c>
    </row>
    <row r="72" spans="1:18" ht="24" customHeight="1" hidden="1">
      <c r="A72" s="5" t="s">
        <v>75</v>
      </c>
      <c r="B72" s="3">
        <v>337.804</v>
      </c>
      <c r="C72" s="3">
        <v>0</v>
      </c>
      <c r="D72" s="3">
        <v>0</v>
      </c>
      <c r="E72" s="3">
        <v>43.204</v>
      </c>
      <c r="F72" s="3">
        <v>8.315000000000001</v>
      </c>
      <c r="G72" s="3">
        <v>17.256</v>
      </c>
      <c r="H72" s="3">
        <v>0</v>
      </c>
      <c r="I72" s="3">
        <v>0</v>
      </c>
      <c r="J72" s="3">
        <v>0</v>
      </c>
      <c r="K72" s="3">
        <v>0.8</v>
      </c>
      <c r="L72" s="3">
        <v>0</v>
      </c>
      <c r="M72" s="3">
        <v>113.999</v>
      </c>
      <c r="N72" s="3">
        <v>411.9050000000002</v>
      </c>
      <c r="O72" s="3">
        <v>0</v>
      </c>
      <c r="P72" s="3">
        <f t="shared" si="12"/>
        <v>480.6800000000002</v>
      </c>
      <c r="Q72" s="3">
        <v>595.479</v>
      </c>
      <c r="R72" s="10">
        <f t="shared" si="13"/>
        <v>595.4790000000002</v>
      </c>
    </row>
    <row r="73" spans="1:18" ht="24" customHeight="1" hidden="1">
      <c r="A73" s="5" t="s">
        <v>76</v>
      </c>
      <c r="B73" s="3">
        <v>439.57300000000004</v>
      </c>
      <c r="C73" s="3">
        <v>0</v>
      </c>
      <c r="D73" s="3">
        <v>0</v>
      </c>
      <c r="E73" s="3">
        <v>71.582</v>
      </c>
      <c r="F73" s="3">
        <v>0.6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428.58799999999997</v>
      </c>
      <c r="O73" s="3">
        <v>0</v>
      </c>
      <c r="P73" s="3">
        <f t="shared" si="12"/>
        <v>500.77</v>
      </c>
      <c r="Q73" s="3">
        <v>500.77000000000004</v>
      </c>
      <c r="R73" s="10">
        <f t="shared" si="13"/>
        <v>500.77</v>
      </c>
    </row>
    <row r="74" spans="1:18" ht="24" customHeight="1" hidden="1">
      <c r="A74" s="5" t="s">
        <v>77</v>
      </c>
      <c r="B74" s="3">
        <v>354.753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7.936</v>
      </c>
      <c r="N74" s="3">
        <v>566.1319999999998</v>
      </c>
      <c r="O74" s="3">
        <v>0</v>
      </c>
      <c r="P74" s="3">
        <f t="shared" si="12"/>
        <v>566.1319999999998</v>
      </c>
      <c r="Q74" s="3">
        <v>574.0679999999999</v>
      </c>
      <c r="R74" s="10">
        <f t="shared" si="13"/>
        <v>574.0679999999999</v>
      </c>
    </row>
    <row r="75" spans="1:18" s="9" customFormat="1" ht="24" customHeight="1">
      <c r="A75" s="7" t="s">
        <v>132</v>
      </c>
      <c r="B75" s="8">
        <f>SUM(B76:B83)</f>
        <v>1853.5800000000002</v>
      </c>
      <c r="C75" s="8">
        <f aca="true" t="shared" si="14" ref="C75:Q75">SUM(C76:C83)</f>
        <v>0</v>
      </c>
      <c r="D75" s="8">
        <f t="shared" si="14"/>
        <v>0</v>
      </c>
      <c r="E75" s="8">
        <f t="shared" si="14"/>
        <v>0</v>
      </c>
      <c r="F75" s="8">
        <f t="shared" si="14"/>
        <v>12.196</v>
      </c>
      <c r="G75" s="8">
        <f t="shared" si="14"/>
        <v>0.271</v>
      </c>
      <c r="H75" s="8">
        <f t="shared" si="14"/>
        <v>40.556000000000004</v>
      </c>
      <c r="I75" s="8">
        <f t="shared" si="14"/>
        <v>0</v>
      </c>
      <c r="J75" s="8">
        <f t="shared" si="14"/>
        <v>0</v>
      </c>
      <c r="K75" s="8">
        <f t="shared" si="14"/>
        <v>6.06</v>
      </c>
      <c r="L75" s="8">
        <f t="shared" si="14"/>
        <v>0</v>
      </c>
      <c r="M75" s="8">
        <f t="shared" si="14"/>
        <v>1685.4296666666667</v>
      </c>
      <c r="N75" s="8">
        <f t="shared" si="14"/>
        <v>2308.196</v>
      </c>
      <c r="O75" s="8">
        <f t="shared" si="14"/>
        <v>440.384</v>
      </c>
      <c r="P75" s="8">
        <f t="shared" si="14"/>
        <v>2801.6029999999996</v>
      </c>
      <c r="Q75" s="8">
        <f t="shared" si="14"/>
        <v>4493.092666666667</v>
      </c>
      <c r="R75" s="10">
        <f t="shared" si="13"/>
        <v>4493.092666666666</v>
      </c>
    </row>
    <row r="76" spans="1:18" ht="24" customHeight="1" hidden="1">
      <c r="A76" s="5" t="s">
        <v>78</v>
      </c>
      <c r="B76" s="3">
        <v>196.411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1</v>
      </c>
      <c r="L76" s="3">
        <v>0</v>
      </c>
      <c r="M76" s="3">
        <v>299.86966666666666</v>
      </c>
      <c r="N76" s="3">
        <v>165.82899999999998</v>
      </c>
      <c r="O76" s="3">
        <v>0</v>
      </c>
      <c r="P76" s="3">
        <f t="shared" si="12"/>
        <v>165.82899999999998</v>
      </c>
      <c r="Q76" s="3">
        <v>466.6986666666667</v>
      </c>
      <c r="R76" s="10">
        <f t="shared" si="13"/>
        <v>466.69866666666667</v>
      </c>
    </row>
    <row r="77" spans="1:18" ht="24" customHeight="1" hidden="1">
      <c r="A77" s="5" t="s">
        <v>79</v>
      </c>
      <c r="B77" s="3">
        <v>434.74199999999996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240.88900000000007</v>
      </c>
      <c r="N77" s="3">
        <v>594.5669999999998</v>
      </c>
      <c r="O77" s="3">
        <v>0</v>
      </c>
      <c r="P77" s="3">
        <f t="shared" si="12"/>
        <v>594.5669999999998</v>
      </c>
      <c r="Q77" s="3">
        <v>835.4559999999998</v>
      </c>
      <c r="R77" s="10">
        <f t="shared" si="13"/>
        <v>835.4559999999999</v>
      </c>
    </row>
    <row r="78" spans="1:18" ht="24" customHeight="1" hidden="1">
      <c r="A78" s="5" t="s">
        <v>80</v>
      </c>
      <c r="B78" s="3">
        <v>299.256</v>
      </c>
      <c r="C78" s="3">
        <v>0</v>
      </c>
      <c r="D78" s="3">
        <v>0</v>
      </c>
      <c r="E78" s="3">
        <v>0</v>
      </c>
      <c r="F78" s="3">
        <v>12.196</v>
      </c>
      <c r="G78" s="3">
        <v>0</v>
      </c>
      <c r="H78" s="3">
        <v>15.628</v>
      </c>
      <c r="I78" s="3">
        <v>0</v>
      </c>
      <c r="J78" s="3">
        <v>0</v>
      </c>
      <c r="K78" s="3">
        <v>0</v>
      </c>
      <c r="L78" s="3">
        <v>0</v>
      </c>
      <c r="M78" s="3">
        <v>26.262</v>
      </c>
      <c r="N78" s="3">
        <v>444.6309999999999</v>
      </c>
      <c r="O78" s="3">
        <v>0</v>
      </c>
      <c r="P78" s="3">
        <f t="shared" si="12"/>
        <v>472.4549999999999</v>
      </c>
      <c r="Q78" s="3">
        <v>498.71699999999987</v>
      </c>
      <c r="R78" s="10">
        <f t="shared" si="13"/>
        <v>498.7169999999999</v>
      </c>
    </row>
    <row r="79" spans="1:18" ht="24" customHeight="1" hidden="1">
      <c r="A79" s="5" t="s">
        <v>81</v>
      </c>
      <c r="B79" s="3">
        <v>152.00799999999998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105.802</v>
      </c>
      <c r="N79" s="3">
        <v>392.024</v>
      </c>
      <c r="O79" s="3">
        <v>0</v>
      </c>
      <c r="P79" s="3">
        <f t="shared" si="12"/>
        <v>392.024</v>
      </c>
      <c r="Q79" s="3">
        <v>497.82599999999996</v>
      </c>
      <c r="R79" s="10">
        <f t="shared" si="13"/>
        <v>497.826</v>
      </c>
    </row>
    <row r="80" spans="1:18" ht="24" customHeight="1" hidden="1">
      <c r="A80" s="5" t="s">
        <v>82</v>
      </c>
      <c r="B80" s="3">
        <v>223.84600000000006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17.911</v>
      </c>
      <c r="I80" s="3">
        <v>0</v>
      </c>
      <c r="J80" s="3">
        <v>0</v>
      </c>
      <c r="K80" s="3">
        <v>0</v>
      </c>
      <c r="L80" s="3">
        <v>0</v>
      </c>
      <c r="M80" s="3">
        <v>338.8869999999999</v>
      </c>
      <c r="N80" s="3">
        <v>186.171</v>
      </c>
      <c r="O80" s="3">
        <v>93.45100000000001</v>
      </c>
      <c r="P80" s="3">
        <f t="shared" si="12"/>
        <v>297.533</v>
      </c>
      <c r="Q80" s="3">
        <v>636.4200000000003</v>
      </c>
      <c r="R80" s="10">
        <f t="shared" si="13"/>
        <v>636.4199999999998</v>
      </c>
    </row>
    <row r="81" spans="1:18" ht="24" customHeight="1" hidden="1">
      <c r="A81" s="5" t="s">
        <v>83</v>
      </c>
      <c r="B81" s="3">
        <v>219.69000000000005</v>
      </c>
      <c r="C81" s="3">
        <v>0</v>
      </c>
      <c r="D81" s="3">
        <v>0</v>
      </c>
      <c r="E81" s="3">
        <v>0</v>
      </c>
      <c r="F81" s="3">
        <v>0</v>
      </c>
      <c r="G81" s="3">
        <v>0.271</v>
      </c>
      <c r="H81" s="3">
        <v>7.017</v>
      </c>
      <c r="I81" s="3">
        <v>0</v>
      </c>
      <c r="J81" s="3">
        <v>0</v>
      </c>
      <c r="K81" s="3">
        <v>5.06</v>
      </c>
      <c r="L81" s="3">
        <v>0</v>
      </c>
      <c r="M81" s="3">
        <v>233.0360000000001</v>
      </c>
      <c r="N81" s="3">
        <v>424.59000000000026</v>
      </c>
      <c r="O81" s="3">
        <v>0</v>
      </c>
      <c r="P81" s="3">
        <f t="shared" si="12"/>
        <v>431.87800000000027</v>
      </c>
      <c r="Q81" s="3">
        <v>669.974</v>
      </c>
      <c r="R81" s="10">
        <f t="shared" si="13"/>
        <v>669.9740000000004</v>
      </c>
    </row>
    <row r="82" spans="1:18" ht="24" customHeight="1" hidden="1">
      <c r="A82" s="5" t="s">
        <v>84</v>
      </c>
      <c r="B82" s="3">
        <v>200.314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373.3399999999999</v>
      </c>
      <c r="N82" s="3">
        <v>77.372</v>
      </c>
      <c r="O82" s="3">
        <v>0</v>
      </c>
      <c r="P82" s="3">
        <f t="shared" si="12"/>
        <v>77.372</v>
      </c>
      <c r="Q82" s="3">
        <v>450.71200000000005</v>
      </c>
      <c r="R82" s="10">
        <f t="shared" si="13"/>
        <v>450.71199999999993</v>
      </c>
    </row>
    <row r="83" spans="1:18" ht="24" customHeight="1" hidden="1">
      <c r="A83" s="5" t="s">
        <v>85</v>
      </c>
      <c r="B83" s="3">
        <v>127.31300000000002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67.34400000000001</v>
      </c>
      <c r="N83" s="3">
        <v>23.012000000000004</v>
      </c>
      <c r="O83" s="3">
        <v>346.933</v>
      </c>
      <c r="P83" s="3">
        <f t="shared" si="12"/>
        <v>369.945</v>
      </c>
      <c r="Q83" s="3">
        <v>437.28899999999993</v>
      </c>
      <c r="R83" s="10">
        <f t="shared" si="13"/>
        <v>437.289</v>
      </c>
    </row>
    <row r="84" spans="1:18" s="9" customFormat="1" ht="24" customHeight="1">
      <c r="A84" s="7" t="s">
        <v>131</v>
      </c>
      <c r="B84" s="8">
        <f>SUM(B85:B90)</f>
        <v>2625.0960000000005</v>
      </c>
      <c r="C84" s="8">
        <f aca="true" t="shared" si="15" ref="C84:Q84">SUM(C85:C90)</f>
        <v>0</v>
      </c>
      <c r="D84" s="8">
        <f t="shared" si="15"/>
        <v>0</v>
      </c>
      <c r="E84" s="8">
        <f t="shared" si="15"/>
        <v>51.403999999999996</v>
      </c>
      <c r="F84" s="8">
        <f t="shared" si="15"/>
        <v>229.24500000000003</v>
      </c>
      <c r="G84" s="8">
        <f t="shared" si="15"/>
        <v>27.270000000000003</v>
      </c>
      <c r="H84" s="8">
        <f t="shared" si="15"/>
        <v>33.029</v>
      </c>
      <c r="I84" s="8">
        <f t="shared" si="15"/>
        <v>0</v>
      </c>
      <c r="J84" s="8">
        <f t="shared" si="15"/>
        <v>0</v>
      </c>
      <c r="K84" s="8">
        <f t="shared" si="15"/>
        <v>0</v>
      </c>
      <c r="L84" s="8">
        <f t="shared" si="15"/>
        <v>0</v>
      </c>
      <c r="M84" s="8">
        <f t="shared" si="15"/>
        <v>343.37200000000007</v>
      </c>
      <c r="N84" s="8">
        <f t="shared" si="15"/>
        <v>3314.055</v>
      </c>
      <c r="O84" s="8">
        <f t="shared" si="15"/>
        <v>0</v>
      </c>
      <c r="P84" s="8">
        <f t="shared" si="15"/>
        <v>3655.0029999999992</v>
      </c>
      <c r="Q84" s="8">
        <f t="shared" si="15"/>
        <v>3998.375</v>
      </c>
      <c r="R84" s="10">
        <f t="shared" si="13"/>
        <v>3998.374999999999</v>
      </c>
    </row>
    <row r="85" spans="1:18" ht="24" customHeight="1" hidden="1">
      <c r="A85" s="5" t="s">
        <v>86</v>
      </c>
      <c r="B85" s="3">
        <v>469.2760000000001</v>
      </c>
      <c r="C85" s="3">
        <v>0</v>
      </c>
      <c r="D85" s="3">
        <v>0</v>
      </c>
      <c r="E85" s="3">
        <v>0</v>
      </c>
      <c r="F85" s="3">
        <v>25.214</v>
      </c>
      <c r="G85" s="3">
        <v>7.95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44.181000000000004</v>
      </c>
      <c r="N85" s="3">
        <v>612.451</v>
      </c>
      <c r="O85" s="3">
        <v>0</v>
      </c>
      <c r="P85" s="3">
        <f t="shared" si="12"/>
        <v>645.615</v>
      </c>
      <c r="Q85" s="3">
        <v>689.796</v>
      </c>
      <c r="R85" s="10">
        <f t="shared" si="13"/>
        <v>689.796</v>
      </c>
    </row>
    <row r="86" spans="1:18" ht="24" customHeight="1" hidden="1">
      <c r="A86" s="5" t="s">
        <v>87</v>
      </c>
      <c r="B86" s="3">
        <v>429.77300000000014</v>
      </c>
      <c r="C86" s="3">
        <v>0</v>
      </c>
      <c r="D86" s="3">
        <v>0</v>
      </c>
      <c r="E86" s="3">
        <v>0</v>
      </c>
      <c r="F86" s="3">
        <v>27.864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90.38200000000003</v>
      </c>
      <c r="N86" s="3">
        <v>574.5860000000001</v>
      </c>
      <c r="O86" s="3">
        <v>0</v>
      </c>
      <c r="P86" s="3">
        <f>C86+D86+E86+F86+G86+H86+I86+J86+L86+N86+O86</f>
        <v>602.4500000000002</v>
      </c>
      <c r="Q86" s="3">
        <v>692.832</v>
      </c>
      <c r="R86" s="10">
        <f t="shared" si="13"/>
        <v>692.8320000000002</v>
      </c>
    </row>
    <row r="87" spans="1:18" ht="24" customHeight="1" hidden="1">
      <c r="A87" s="5" t="s">
        <v>88</v>
      </c>
      <c r="B87" s="3">
        <v>466.4660000000001</v>
      </c>
      <c r="C87" s="3">
        <v>0</v>
      </c>
      <c r="D87" s="3">
        <v>0</v>
      </c>
      <c r="E87" s="3">
        <v>5.49</v>
      </c>
      <c r="F87" s="3">
        <v>54.43000000000001</v>
      </c>
      <c r="G87" s="3">
        <v>1.47</v>
      </c>
      <c r="H87" s="3">
        <v>23.152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503.59100000000007</v>
      </c>
      <c r="O87" s="3">
        <v>0</v>
      </c>
      <c r="P87" s="3">
        <f t="shared" si="12"/>
        <v>588.133</v>
      </c>
      <c r="Q87" s="3">
        <v>588.1330000000002</v>
      </c>
      <c r="R87" s="10">
        <f t="shared" si="13"/>
        <v>588.133</v>
      </c>
    </row>
    <row r="88" spans="1:18" ht="24" customHeight="1" hidden="1">
      <c r="A88" s="5" t="s">
        <v>89</v>
      </c>
      <c r="B88" s="3">
        <v>495.2980000000002</v>
      </c>
      <c r="C88" s="3">
        <v>0</v>
      </c>
      <c r="D88" s="3">
        <v>0</v>
      </c>
      <c r="E88" s="3">
        <v>45.913999999999994</v>
      </c>
      <c r="F88" s="3">
        <v>121.73700000000002</v>
      </c>
      <c r="G88" s="3">
        <v>0</v>
      </c>
      <c r="H88" s="3">
        <v>9.125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417.00300000000004</v>
      </c>
      <c r="O88" s="3">
        <v>0</v>
      </c>
      <c r="P88" s="3">
        <f t="shared" si="12"/>
        <v>593.779</v>
      </c>
      <c r="Q88" s="3">
        <v>593.7790000000001</v>
      </c>
      <c r="R88" s="10">
        <f t="shared" si="13"/>
        <v>593.779</v>
      </c>
    </row>
    <row r="89" spans="1:18" ht="24" customHeight="1" hidden="1">
      <c r="A89" s="5" t="s">
        <v>90</v>
      </c>
      <c r="B89" s="3">
        <v>400.505</v>
      </c>
      <c r="C89" s="3">
        <v>0</v>
      </c>
      <c r="D89" s="3">
        <v>0</v>
      </c>
      <c r="E89" s="3">
        <v>0</v>
      </c>
      <c r="F89" s="3">
        <v>0</v>
      </c>
      <c r="G89" s="3">
        <v>17.85</v>
      </c>
      <c r="H89" s="3">
        <v>0.752</v>
      </c>
      <c r="I89" s="3">
        <v>0</v>
      </c>
      <c r="J89" s="3">
        <v>0</v>
      </c>
      <c r="K89" s="3">
        <v>0</v>
      </c>
      <c r="L89" s="3">
        <v>0</v>
      </c>
      <c r="M89" s="3">
        <v>12.357999999999999</v>
      </c>
      <c r="N89" s="3">
        <v>660.4839999999999</v>
      </c>
      <c r="O89" s="3">
        <v>0</v>
      </c>
      <c r="P89" s="3">
        <f t="shared" si="12"/>
        <v>679.0859999999999</v>
      </c>
      <c r="Q89" s="3">
        <v>691.444</v>
      </c>
      <c r="R89" s="10">
        <f t="shared" si="13"/>
        <v>691.4439999999998</v>
      </c>
    </row>
    <row r="90" spans="1:18" ht="24" customHeight="1" hidden="1">
      <c r="A90" s="5" t="s">
        <v>91</v>
      </c>
      <c r="B90" s="3">
        <v>363.77799999999974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196.45100000000002</v>
      </c>
      <c r="N90" s="3">
        <v>545.9399999999997</v>
      </c>
      <c r="O90" s="3">
        <v>0</v>
      </c>
      <c r="P90" s="3">
        <f t="shared" si="12"/>
        <v>545.9399999999997</v>
      </c>
      <c r="Q90" s="3">
        <v>742.3909999999997</v>
      </c>
      <c r="R90" s="10">
        <f t="shared" si="13"/>
        <v>742.3909999999997</v>
      </c>
    </row>
    <row r="91" spans="1:18" s="9" customFormat="1" ht="24" customHeight="1">
      <c r="A91" s="7" t="s">
        <v>130</v>
      </c>
      <c r="B91" s="8">
        <f>SUM(B92:B97)</f>
        <v>2221.588</v>
      </c>
      <c r="C91" s="8">
        <f aca="true" t="shared" si="16" ref="C91:Q91">SUM(C92:C97)</f>
        <v>0</v>
      </c>
      <c r="D91" s="8">
        <f t="shared" si="16"/>
        <v>0</v>
      </c>
      <c r="E91" s="8">
        <f t="shared" si="16"/>
        <v>12.485</v>
      </c>
      <c r="F91" s="8">
        <f t="shared" si="16"/>
        <v>110.544</v>
      </c>
      <c r="G91" s="8">
        <f t="shared" si="16"/>
        <v>195.151</v>
      </c>
      <c r="H91" s="8">
        <f t="shared" si="16"/>
        <v>0</v>
      </c>
      <c r="I91" s="8">
        <f t="shared" si="16"/>
        <v>0</v>
      </c>
      <c r="J91" s="8">
        <f t="shared" si="16"/>
        <v>0</v>
      </c>
      <c r="K91" s="8">
        <f t="shared" si="16"/>
        <v>0</v>
      </c>
      <c r="L91" s="8">
        <f t="shared" si="16"/>
        <v>0</v>
      </c>
      <c r="M91" s="8">
        <f t="shared" si="16"/>
        <v>234.813</v>
      </c>
      <c r="N91" s="8">
        <f t="shared" si="16"/>
        <v>2835.7009999999996</v>
      </c>
      <c r="O91" s="8">
        <f t="shared" si="16"/>
        <v>88.912</v>
      </c>
      <c r="P91" s="8">
        <f t="shared" si="16"/>
        <v>3242.7929999999997</v>
      </c>
      <c r="Q91" s="8">
        <f t="shared" si="16"/>
        <v>3477.6060000000007</v>
      </c>
      <c r="R91" s="10">
        <f t="shared" si="13"/>
        <v>3477.6059999999998</v>
      </c>
    </row>
    <row r="92" spans="1:18" ht="24" customHeight="1" hidden="1">
      <c r="A92" s="5" t="s">
        <v>92</v>
      </c>
      <c r="B92" s="3">
        <v>403.361</v>
      </c>
      <c r="C92" s="3">
        <v>0</v>
      </c>
      <c r="D92" s="3">
        <v>0</v>
      </c>
      <c r="E92" s="3">
        <v>0</v>
      </c>
      <c r="F92" s="3">
        <v>88.884</v>
      </c>
      <c r="G92" s="3">
        <v>19.939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513.327</v>
      </c>
      <c r="O92" s="3">
        <v>0</v>
      </c>
      <c r="P92" s="3">
        <f t="shared" si="12"/>
        <v>622.15</v>
      </c>
      <c r="Q92" s="3">
        <v>622.15</v>
      </c>
      <c r="R92" s="10">
        <f t="shared" si="13"/>
        <v>622.15</v>
      </c>
    </row>
    <row r="93" spans="1:18" ht="24" customHeight="1" hidden="1">
      <c r="A93" s="5" t="s">
        <v>93</v>
      </c>
      <c r="B93" s="3">
        <v>364.61799999999994</v>
      </c>
      <c r="C93" s="3">
        <v>0</v>
      </c>
      <c r="D93" s="3">
        <v>0</v>
      </c>
      <c r="E93" s="3">
        <v>12.485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6</v>
      </c>
      <c r="N93" s="3">
        <v>604.9979999999999</v>
      </c>
      <c r="O93" s="3">
        <v>34.912</v>
      </c>
      <c r="P93" s="3">
        <f t="shared" si="12"/>
        <v>652.395</v>
      </c>
      <c r="Q93" s="3">
        <v>658.395</v>
      </c>
      <c r="R93" s="10">
        <f t="shared" si="13"/>
        <v>658.395</v>
      </c>
    </row>
    <row r="94" spans="1:18" ht="24" customHeight="1" hidden="1">
      <c r="A94" s="5" t="s">
        <v>94</v>
      </c>
      <c r="B94" s="3">
        <v>388.372</v>
      </c>
      <c r="C94" s="3">
        <v>0</v>
      </c>
      <c r="D94" s="3">
        <v>0</v>
      </c>
      <c r="E94" s="3">
        <v>0</v>
      </c>
      <c r="F94" s="3">
        <v>0</v>
      </c>
      <c r="G94" s="3">
        <v>24.717999999999996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9.626000000000001</v>
      </c>
      <c r="N94" s="3">
        <v>465.30999999999995</v>
      </c>
      <c r="O94" s="3">
        <v>0</v>
      </c>
      <c r="P94" s="3">
        <f t="shared" si="12"/>
        <v>490.02799999999996</v>
      </c>
      <c r="Q94" s="3">
        <v>499.65399999999994</v>
      </c>
      <c r="R94" s="10">
        <f t="shared" si="13"/>
        <v>499.65399999999994</v>
      </c>
    </row>
    <row r="95" spans="1:18" ht="24" customHeight="1" hidden="1">
      <c r="A95" s="5" t="s">
        <v>95</v>
      </c>
      <c r="B95" s="3">
        <v>324.9639999999999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215.32399999999998</v>
      </c>
      <c r="N95" s="3">
        <v>326.1859999999999</v>
      </c>
      <c r="O95" s="3">
        <v>0</v>
      </c>
      <c r="P95" s="3">
        <f t="shared" si="12"/>
        <v>326.1859999999999</v>
      </c>
      <c r="Q95" s="3">
        <v>541.5100000000001</v>
      </c>
      <c r="R95" s="10">
        <f t="shared" si="13"/>
        <v>541.5099999999999</v>
      </c>
    </row>
    <row r="96" spans="1:18" ht="24" customHeight="1" hidden="1">
      <c r="A96" s="5" t="s">
        <v>96</v>
      </c>
      <c r="B96" s="3">
        <v>302.21900000000005</v>
      </c>
      <c r="C96" s="3">
        <v>0</v>
      </c>
      <c r="D96" s="3">
        <v>0</v>
      </c>
      <c r="E96" s="3">
        <v>0</v>
      </c>
      <c r="F96" s="3">
        <v>0</v>
      </c>
      <c r="G96" s="3">
        <v>113.57000000000001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2.1100000000000003</v>
      </c>
      <c r="N96" s="3">
        <v>389.7379999999999</v>
      </c>
      <c r="O96" s="3">
        <v>0</v>
      </c>
      <c r="P96" s="3">
        <f t="shared" si="12"/>
        <v>503.3079999999999</v>
      </c>
      <c r="Q96" s="3">
        <v>505.41799999999995</v>
      </c>
      <c r="R96" s="10">
        <f t="shared" si="13"/>
        <v>505.4179999999999</v>
      </c>
    </row>
    <row r="97" spans="1:18" ht="24" customHeight="1" hidden="1">
      <c r="A97" s="5" t="s">
        <v>97</v>
      </c>
      <c r="B97" s="3">
        <v>438.05400000000014</v>
      </c>
      <c r="C97" s="3">
        <v>0</v>
      </c>
      <c r="D97" s="3">
        <v>0</v>
      </c>
      <c r="E97" s="3">
        <v>0</v>
      </c>
      <c r="F97" s="3">
        <v>21.659999999999997</v>
      </c>
      <c r="G97" s="3">
        <v>36.924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1.753</v>
      </c>
      <c r="N97" s="3">
        <v>536.1419999999999</v>
      </c>
      <c r="O97" s="3">
        <v>54</v>
      </c>
      <c r="P97" s="3">
        <f t="shared" si="12"/>
        <v>648.7259999999999</v>
      </c>
      <c r="Q97" s="3">
        <v>650.4790000000002</v>
      </c>
      <c r="R97" s="10">
        <f t="shared" si="13"/>
        <v>650.4789999999999</v>
      </c>
    </row>
    <row r="98" spans="1:18" s="9" customFormat="1" ht="24" customHeight="1">
      <c r="A98" s="7" t="s">
        <v>129</v>
      </c>
      <c r="B98" s="8">
        <f>SUM(B99:B104)</f>
        <v>3142.3779999999997</v>
      </c>
      <c r="C98" s="8">
        <f aca="true" t="shared" si="17" ref="C98:Q98">SUM(C99:C104)</f>
        <v>4.028</v>
      </c>
      <c r="D98" s="8">
        <f t="shared" si="17"/>
        <v>0</v>
      </c>
      <c r="E98" s="8">
        <f t="shared" si="17"/>
        <v>31.695999999999998</v>
      </c>
      <c r="F98" s="8">
        <f t="shared" si="17"/>
        <v>255.18099999999998</v>
      </c>
      <c r="G98" s="8">
        <f t="shared" si="17"/>
        <v>354.32899999999995</v>
      </c>
      <c r="H98" s="8">
        <f t="shared" si="17"/>
        <v>1.28</v>
      </c>
      <c r="I98" s="8">
        <f t="shared" si="17"/>
        <v>0</v>
      </c>
      <c r="J98" s="8">
        <f t="shared" si="17"/>
        <v>0</v>
      </c>
      <c r="K98" s="8">
        <f t="shared" si="17"/>
        <v>23.758000000000003</v>
      </c>
      <c r="L98" s="8">
        <f t="shared" si="17"/>
        <v>8.749</v>
      </c>
      <c r="M98" s="8">
        <f t="shared" si="17"/>
        <v>155.00099999999998</v>
      </c>
      <c r="N98" s="8">
        <f t="shared" si="17"/>
        <v>3282.735999999999</v>
      </c>
      <c r="O98" s="8">
        <f t="shared" si="17"/>
        <v>0</v>
      </c>
      <c r="P98" s="8">
        <f t="shared" si="17"/>
        <v>3937.998999999999</v>
      </c>
      <c r="Q98" s="8">
        <f t="shared" si="17"/>
        <v>4116.758</v>
      </c>
      <c r="R98" s="10">
        <f t="shared" si="13"/>
        <v>4116.757999999999</v>
      </c>
    </row>
    <row r="99" spans="1:18" ht="24" customHeight="1" hidden="1">
      <c r="A99" s="5" t="s">
        <v>98</v>
      </c>
      <c r="B99" s="3">
        <v>552.3219999999997</v>
      </c>
      <c r="C99" s="3">
        <v>0</v>
      </c>
      <c r="D99" s="3">
        <v>0</v>
      </c>
      <c r="E99" s="3">
        <v>0</v>
      </c>
      <c r="F99" s="3">
        <v>0</v>
      </c>
      <c r="G99" s="3">
        <v>45.153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16.88</v>
      </c>
      <c r="N99" s="3">
        <v>665.5329999999994</v>
      </c>
      <c r="O99" s="3">
        <v>0</v>
      </c>
      <c r="P99" s="3">
        <f t="shared" si="12"/>
        <v>710.6859999999995</v>
      </c>
      <c r="Q99" s="3">
        <v>727.5659999999996</v>
      </c>
      <c r="R99" s="10">
        <f t="shared" si="13"/>
        <v>727.5659999999995</v>
      </c>
    </row>
    <row r="100" spans="1:18" ht="24" customHeight="1" hidden="1">
      <c r="A100" s="5" t="s">
        <v>99</v>
      </c>
      <c r="B100" s="3">
        <v>537.961</v>
      </c>
      <c r="C100" s="3">
        <v>0</v>
      </c>
      <c r="D100" s="3">
        <v>0</v>
      </c>
      <c r="E100" s="3">
        <v>0</v>
      </c>
      <c r="F100" s="3">
        <v>48.896</v>
      </c>
      <c r="G100" s="3">
        <v>149.48999999999998</v>
      </c>
      <c r="H100" s="3">
        <v>0</v>
      </c>
      <c r="I100" s="3">
        <v>0</v>
      </c>
      <c r="J100" s="3">
        <v>0</v>
      </c>
      <c r="K100" s="3">
        <v>3.96</v>
      </c>
      <c r="L100" s="3">
        <v>0</v>
      </c>
      <c r="M100" s="3">
        <v>66.681</v>
      </c>
      <c r="N100" s="3">
        <v>432.08399999999995</v>
      </c>
      <c r="O100" s="3">
        <v>0</v>
      </c>
      <c r="P100" s="3">
        <f t="shared" si="12"/>
        <v>630.4699999999999</v>
      </c>
      <c r="Q100" s="3">
        <v>701.1109999999999</v>
      </c>
      <c r="R100" s="10">
        <f t="shared" si="13"/>
        <v>701.1109999999999</v>
      </c>
    </row>
    <row r="101" spans="1:18" ht="24" customHeight="1" hidden="1">
      <c r="A101" s="5" t="s">
        <v>100</v>
      </c>
      <c r="B101" s="3">
        <v>612.823</v>
      </c>
      <c r="C101" s="3">
        <v>4.028</v>
      </c>
      <c r="D101" s="3">
        <v>0</v>
      </c>
      <c r="E101" s="3">
        <v>19.467</v>
      </c>
      <c r="F101" s="3">
        <v>186.492</v>
      </c>
      <c r="G101" s="3">
        <v>73.83699999999999</v>
      </c>
      <c r="H101" s="3">
        <v>0</v>
      </c>
      <c r="I101" s="3">
        <v>0</v>
      </c>
      <c r="J101" s="3">
        <v>0</v>
      </c>
      <c r="K101" s="3">
        <v>19.798000000000002</v>
      </c>
      <c r="L101" s="3">
        <v>0</v>
      </c>
      <c r="M101" s="3">
        <v>24.051</v>
      </c>
      <c r="N101" s="3">
        <v>442.6899999999999</v>
      </c>
      <c r="O101" s="3">
        <v>0</v>
      </c>
      <c r="P101" s="3">
        <f t="shared" si="12"/>
        <v>726.5139999999999</v>
      </c>
      <c r="Q101" s="3">
        <v>770.3630000000003</v>
      </c>
      <c r="R101" s="10">
        <f t="shared" si="13"/>
        <v>770.3629999999999</v>
      </c>
    </row>
    <row r="102" spans="1:18" ht="24" customHeight="1" hidden="1">
      <c r="A102" s="5" t="s">
        <v>101</v>
      </c>
      <c r="B102" s="3">
        <v>554.5900000000001</v>
      </c>
      <c r="C102" s="3">
        <v>0</v>
      </c>
      <c r="D102" s="3">
        <v>0</v>
      </c>
      <c r="E102" s="3">
        <v>0</v>
      </c>
      <c r="F102" s="3">
        <v>15.026</v>
      </c>
      <c r="G102" s="3">
        <v>32.007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0.4</v>
      </c>
      <c r="N102" s="3">
        <v>672.987</v>
      </c>
      <c r="O102" s="3">
        <v>0</v>
      </c>
      <c r="P102" s="3">
        <f t="shared" si="12"/>
        <v>720.02</v>
      </c>
      <c r="Q102" s="3">
        <v>720.42</v>
      </c>
      <c r="R102" s="10">
        <f t="shared" si="13"/>
        <v>720.42</v>
      </c>
    </row>
    <row r="103" spans="1:18" ht="24" customHeight="1" hidden="1">
      <c r="A103" s="5" t="s">
        <v>102</v>
      </c>
      <c r="B103" s="3">
        <v>423.0149999999999</v>
      </c>
      <c r="C103" s="3">
        <v>0</v>
      </c>
      <c r="D103" s="3">
        <v>0</v>
      </c>
      <c r="E103" s="3">
        <v>0</v>
      </c>
      <c r="F103" s="3">
        <v>4.767</v>
      </c>
      <c r="G103" s="3">
        <v>0</v>
      </c>
      <c r="H103" s="3">
        <v>1.28</v>
      </c>
      <c r="I103" s="3">
        <v>0</v>
      </c>
      <c r="J103" s="3">
        <v>0</v>
      </c>
      <c r="K103" s="3">
        <v>0</v>
      </c>
      <c r="L103" s="3">
        <v>0</v>
      </c>
      <c r="M103" s="3">
        <v>46.253</v>
      </c>
      <c r="N103" s="3">
        <v>554.2429999999999</v>
      </c>
      <c r="O103" s="3">
        <v>0</v>
      </c>
      <c r="P103" s="3">
        <f t="shared" si="12"/>
        <v>560.29</v>
      </c>
      <c r="Q103" s="3">
        <v>606.5429999999998</v>
      </c>
      <c r="R103" s="10">
        <f t="shared" si="13"/>
        <v>606.543</v>
      </c>
    </row>
    <row r="104" spans="1:18" ht="24" customHeight="1" hidden="1">
      <c r="A104" s="5" t="s">
        <v>103</v>
      </c>
      <c r="B104" s="3">
        <v>461.66699999999986</v>
      </c>
      <c r="C104" s="3">
        <v>0</v>
      </c>
      <c r="D104" s="3">
        <v>0</v>
      </c>
      <c r="E104" s="3">
        <v>12.229</v>
      </c>
      <c r="F104" s="3">
        <v>0</v>
      </c>
      <c r="G104" s="3">
        <v>53.842</v>
      </c>
      <c r="H104" s="3">
        <v>0</v>
      </c>
      <c r="I104" s="3">
        <v>0</v>
      </c>
      <c r="J104" s="3">
        <v>0</v>
      </c>
      <c r="K104" s="3">
        <v>0</v>
      </c>
      <c r="L104" s="3">
        <v>8.749</v>
      </c>
      <c r="M104" s="3">
        <v>0.736</v>
      </c>
      <c r="N104" s="3">
        <v>515.1990000000001</v>
      </c>
      <c r="O104" s="3">
        <v>0</v>
      </c>
      <c r="P104" s="3">
        <f t="shared" si="12"/>
        <v>590.019</v>
      </c>
      <c r="Q104" s="3">
        <v>590.755</v>
      </c>
      <c r="R104" s="10">
        <f t="shared" si="13"/>
        <v>590.755</v>
      </c>
    </row>
    <row r="105" spans="1:18" s="9" customFormat="1" ht="24" customHeight="1">
      <c r="A105" s="7" t="s">
        <v>128</v>
      </c>
      <c r="B105" s="8">
        <f>SUM(B106:B112)</f>
        <v>2825.509</v>
      </c>
      <c r="C105" s="8">
        <f aca="true" t="shared" si="18" ref="C105:Q105">SUM(C106:C112)</f>
        <v>0</v>
      </c>
      <c r="D105" s="8">
        <f t="shared" si="18"/>
        <v>0</v>
      </c>
      <c r="E105" s="8">
        <f t="shared" si="18"/>
        <v>3.1399999999999997</v>
      </c>
      <c r="F105" s="8">
        <f t="shared" si="18"/>
        <v>207.01</v>
      </c>
      <c r="G105" s="8">
        <f t="shared" si="18"/>
        <v>92.42099999999999</v>
      </c>
      <c r="H105" s="8">
        <f t="shared" si="18"/>
        <v>15.15</v>
      </c>
      <c r="I105" s="8">
        <f t="shared" si="18"/>
        <v>0</v>
      </c>
      <c r="J105" s="8">
        <f t="shared" si="18"/>
        <v>0</v>
      </c>
      <c r="K105" s="8">
        <f t="shared" si="18"/>
        <v>0</v>
      </c>
      <c r="L105" s="8">
        <f t="shared" si="18"/>
        <v>0</v>
      </c>
      <c r="M105" s="8">
        <f t="shared" si="18"/>
        <v>33.407999999999994</v>
      </c>
      <c r="N105" s="8">
        <f t="shared" si="18"/>
        <v>3463.1780000000003</v>
      </c>
      <c r="O105" s="8">
        <f t="shared" si="18"/>
        <v>0</v>
      </c>
      <c r="P105" s="8">
        <f t="shared" si="18"/>
        <v>3780.899</v>
      </c>
      <c r="Q105" s="8">
        <f t="shared" si="18"/>
        <v>3814.3070000000002</v>
      </c>
      <c r="R105" s="10">
        <f t="shared" si="13"/>
        <v>3814.307</v>
      </c>
    </row>
    <row r="106" spans="1:18" ht="24" customHeight="1" hidden="1">
      <c r="A106" s="5" t="s">
        <v>104</v>
      </c>
      <c r="B106" s="3">
        <v>292.405</v>
      </c>
      <c r="C106" s="3">
        <v>0</v>
      </c>
      <c r="D106" s="3">
        <v>0</v>
      </c>
      <c r="E106" s="3">
        <v>0</v>
      </c>
      <c r="F106" s="3">
        <v>0</v>
      </c>
      <c r="G106" s="3">
        <v>1.205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28.717999999999996</v>
      </c>
      <c r="N106" s="3">
        <v>511.16200000000015</v>
      </c>
      <c r="O106" s="3">
        <v>0</v>
      </c>
      <c r="P106" s="3">
        <f t="shared" si="12"/>
        <v>512.3670000000002</v>
      </c>
      <c r="Q106" s="3">
        <v>541.0850000000002</v>
      </c>
      <c r="R106" s="10">
        <f t="shared" si="13"/>
        <v>541.0850000000002</v>
      </c>
    </row>
    <row r="107" spans="1:18" ht="24" customHeight="1" hidden="1">
      <c r="A107" s="5" t="s">
        <v>105</v>
      </c>
      <c r="B107" s="3">
        <v>445.59599999999995</v>
      </c>
      <c r="C107" s="3">
        <v>0</v>
      </c>
      <c r="D107" s="3">
        <v>0</v>
      </c>
      <c r="E107" s="3">
        <v>0</v>
      </c>
      <c r="F107" s="3">
        <v>35.652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506.6639999999999</v>
      </c>
      <c r="O107" s="3">
        <v>0</v>
      </c>
      <c r="P107" s="3">
        <f t="shared" si="12"/>
        <v>542.3159999999999</v>
      </c>
      <c r="Q107" s="3">
        <v>542.3159999999999</v>
      </c>
      <c r="R107" s="10">
        <f t="shared" si="13"/>
        <v>542.3159999999999</v>
      </c>
    </row>
    <row r="108" spans="1:18" ht="24" customHeight="1" hidden="1">
      <c r="A108" s="5" t="s">
        <v>106</v>
      </c>
      <c r="B108" s="3">
        <v>327.6890000000001</v>
      </c>
      <c r="C108" s="3">
        <v>0</v>
      </c>
      <c r="D108" s="3">
        <v>0</v>
      </c>
      <c r="E108" s="3">
        <v>0</v>
      </c>
      <c r="F108" s="3">
        <v>0</v>
      </c>
      <c r="G108" s="3">
        <v>12.325000000000001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455.3089999999999</v>
      </c>
      <c r="O108" s="3">
        <v>0</v>
      </c>
      <c r="P108" s="3">
        <f t="shared" si="12"/>
        <v>467.6339999999999</v>
      </c>
      <c r="Q108" s="3">
        <v>467.63399999999996</v>
      </c>
      <c r="R108" s="10">
        <f t="shared" si="13"/>
        <v>467.6339999999999</v>
      </c>
    </row>
    <row r="109" spans="1:18" ht="24" customHeight="1" hidden="1">
      <c r="A109" s="5" t="s">
        <v>107</v>
      </c>
      <c r="B109" s="3">
        <v>421.9889999999999</v>
      </c>
      <c r="C109" s="3">
        <v>0</v>
      </c>
      <c r="D109" s="3">
        <v>0</v>
      </c>
      <c r="E109" s="3">
        <v>3.1399999999999997</v>
      </c>
      <c r="F109" s="3">
        <v>64.46600000000001</v>
      </c>
      <c r="G109" s="3">
        <v>24.924</v>
      </c>
      <c r="H109" s="3">
        <v>15.15</v>
      </c>
      <c r="I109" s="3">
        <v>0</v>
      </c>
      <c r="J109" s="3">
        <v>0</v>
      </c>
      <c r="K109" s="3">
        <v>0</v>
      </c>
      <c r="L109" s="3">
        <v>0</v>
      </c>
      <c r="M109" s="3">
        <v>1</v>
      </c>
      <c r="N109" s="3">
        <v>447.42900000000003</v>
      </c>
      <c r="O109" s="3">
        <v>0</v>
      </c>
      <c r="P109" s="3">
        <f t="shared" si="12"/>
        <v>555.109</v>
      </c>
      <c r="Q109" s="3">
        <v>556.109</v>
      </c>
      <c r="R109" s="10">
        <f t="shared" si="13"/>
        <v>556.109</v>
      </c>
    </row>
    <row r="110" spans="1:18" ht="24" customHeight="1" hidden="1">
      <c r="A110" s="5" t="s">
        <v>108</v>
      </c>
      <c r="B110" s="3">
        <v>650.3639999999999</v>
      </c>
      <c r="C110" s="3">
        <v>0</v>
      </c>
      <c r="D110" s="3">
        <v>0</v>
      </c>
      <c r="E110" s="3">
        <v>0</v>
      </c>
      <c r="F110" s="3">
        <v>56.028999999999996</v>
      </c>
      <c r="G110" s="3">
        <v>40.263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675.8689999999999</v>
      </c>
      <c r="O110" s="3">
        <v>0</v>
      </c>
      <c r="P110" s="3">
        <f t="shared" si="12"/>
        <v>772.161</v>
      </c>
      <c r="Q110" s="3">
        <v>772.1609999999998</v>
      </c>
      <c r="R110" s="10">
        <f t="shared" si="13"/>
        <v>772.161</v>
      </c>
    </row>
    <row r="111" spans="1:18" ht="24" customHeight="1" hidden="1">
      <c r="A111" s="5" t="s">
        <v>109</v>
      </c>
      <c r="B111" s="3">
        <v>315.9519999999999</v>
      </c>
      <c r="C111" s="3">
        <v>0</v>
      </c>
      <c r="D111" s="3">
        <v>0</v>
      </c>
      <c r="E111" s="3">
        <v>0</v>
      </c>
      <c r="F111" s="3">
        <v>20.835</v>
      </c>
      <c r="G111" s="3">
        <v>12.229000000000001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408.85799999999995</v>
      </c>
      <c r="O111" s="3">
        <v>0</v>
      </c>
      <c r="P111" s="3">
        <f t="shared" si="12"/>
        <v>441.92199999999997</v>
      </c>
      <c r="Q111" s="3">
        <v>441.92199999999985</v>
      </c>
      <c r="R111" s="10">
        <f t="shared" si="13"/>
        <v>441.92199999999997</v>
      </c>
    </row>
    <row r="112" spans="1:18" ht="24" customHeight="1" hidden="1">
      <c r="A112" s="5" t="s">
        <v>110</v>
      </c>
      <c r="B112" s="3">
        <v>371.51399999999995</v>
      </c>
      <c r="C112" s="3">
        <v>0</v>
      </c>
      <c r="D112" s="3">
        <v>0</v>
      </c>
      <c r="E112" s="3">
        <v>0</v>
      </c>
      <c r="F112" s="3">
        <v>30.028</v>
      </c>
      <c r="G112" s="3">
        <v>1.475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3.69</v>
      </c>
      <c r="N112" s="3">
        <v>457.88700000000006</v>
      </c>
      <c r="O112" s="3">
        <v>0</v>
      </c>
      <c r="P112" s="3">
        <f t="shared" si="12"/>
        <v>489.39000000000004</v>
      </c>
      <c r="Q112" s="3">
        <v>493.0800000000001</v>
      </c>
      <c r="R112" s="10">
        <f t="shared" si="13"/>
        <v>493.08000000000004</v>
      </c>
    </row>
    <row r="113" spans="1:18" s="9" customFormat="1" ht="24" customHeight="1">
      <c r="A113" s="7" t="s">
        <v>127</v>
      </c>
      <c r="B113" s="8">
        <f>SUM(B114:B117)</f>
        <v>1674.1900000000003</v>
      </c>
      <c r="C113" s="8">
        <f aca="true" t="shared" si="19" ref="C113:Q113">SUM(C114:C117)</f>
        <v>22.112000000000002</v>
      </c>
      <c r="D113" s="8">
        <f t="shared" si="19"/>
        <v>0</v>
      </c>
      <c r="E113" s="8">
        <f t="shared" si="19"/>
        <v>0</v>
      </c>
      <c r="F113" s="8">
        <f t="shared" si="19"/>
        <v>91.696</v>
      </c>
      <c r="G113" s="8">
        <f t="shared" si="19"/>
        <v>110.92200000000001</v>
      </c>
      <c r="H113" s="8">
        <f t="shared" si="19"/>
        <v>0</v>
      </c>
      <c r="I113" s="8">
        <f t="shared" si="19"/>
        <v>2.171</v>
      </c>
      <c r="J113" s="8">
        <f t="shared" si="19"/>
        <v>0</v>
      </c>
      <c r="K113" s="8">
        <f t="shared" si="19"/>
        <v>44.597</v>
      </c>
      <c r="L113" s="8">
        <f t="shared" si="19"/>
        <v>0</v>
      </c>
      <c r="M113" s="8">
        <f t="shared" si="19"/>
        <v>2.2</v>
      </c>
      <c r="N113" s="8">
        <f t="shared" si="19"/>
        <v>1733.661</v>
      </c>
      <c r="O113" s="8">
        <f t="shared" si="19"/>
        <v>0</v>
      </c>
      <c r="P113" s="8">
        <f t="shared" si="19"/>
        <v>1960.5620000000001</v>
      </c>
      <c r="Q113" s="8">
        <f t="shared" si="19"/>
        <v>2007.3590000000002</v>
      </c>
      <c r="R113" s="10">
        <f t="shared" si="13"/>
        <v>2007.3590000000002</v>
      </c>
    </row>
    <row r="114" spans="1:18" ht="24" customHeight="1" hidden="1">
      <c r="A114" s="5" t="s">
        <v>111</v>
      </c>
      <c r="B114" s="3">
        <v>539.6850000000001</v>
      </c>
      <c r="C114" s="3">
        <v>0</v>
      </c>
      <c r="D114" s="3">
        <v>0</v>
      </c>
      <c r="E114" s="3">
        <v>0</v>
      </c>
      <c r="F114" s="3">
        <v>73.717</v>
      </c>
      <c r="G114" s="3">
        <v>47.119</v>
      </c>
      <c r="H114" s="3">
        <v>0</v>
      </c>
      <c r="I114" s="3">
        <v>0</v>
      </c>
      <c r="J114" s="3">
        <v>0</v>
      </c>
      <c r="K114" s="3">
        <v>44.597</v>
      </c>
      <c r="L114" s="3">
        <v>0</v>
      </c>
      <c r="M114" s="3">
        <v>2.2</v>
      </c>
      <c r="N114" s="3">
        <v>453.18600000000004</v>
      </c>
      <c r="O114" s="3">
        <v>0</v>
      </c>
      <c r="P114" s="3">
        <f t="shared" si="12"/>
        <v>574.022</v>
      </c>
      <c r="Q114" s="3">
        <v>620.8189999999998</v>
      </c>
      <c r="R114" s="10">
        <f t="shared" si="13"/>
        <v>620.8190000000001</v>
      </c>
    </row>
    <row r="115" spans="1:18" ht="24" customHeight="1" hidden="1">
      <c r="A115" s="5" t="s">
        <v>112</v>
      </c>
      <c r="B115" s="3">
        <v>333.03000000000003</v>
      </c>
      <c r="C115" s="3">
        <v>4.57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2.171</v>
      </c>
      <c r="J115" s="3">
        <v>0</v>
      </c>
      <c r="K115" s="3">
        <v>0</v>
      </c>
      <c r="L115" s="3">
        <v>0</v>
      </c>
      <c r="M115" s="3">
        <v>0</v>
      </c>
      <c r="N115" s="3">
        <v>446.71100000000007</v>
      </c>
      <c r="O115" s="3">
        <v>0</v>
      </c>
      <c r="P115" s="3">
        <f t="shared" si="12"/>
        <v>453.45200000000006</v>
      </c>
      <c r="Q115" s="3">
        <v>453.45200000000006</v>
      </c>
      <c r="R115" s="10">
        <f t="shared" si="13"/>
        <v>453.45200000000006</v>
      </c>
    </row>
    <row r="116" spans="1:18" ht="24" customHeight="1" hidden="1">
      <c r="A116" s="5" t="s">
        <v>113</v>
      </c>
      <c r="B116" s="3">
        <v>449.4270000000001</v>
      </c>
      <c r="C116" s="3">
        <v>17.542</v>
      </c>
      <c r="D116" s="3">
        <v>0</v>
      </c>
      <c r="E116" s="3">
        <v>0</v>
      </c>
      <c r="F116" s="3">
        <v>3.875</v>
      </c>
      <c r="G116" s="3">
        <v>51.365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480.95200000000006</v>
      </c>
      <c r="O116" s="3">
        <v>0</v>
      </c>
      <c r="P116" s="3">
        <f t="shared" si="12"/>
        <v>553.734</v>
      </c>
      <c r="Q116" s="3">
        <v>553.734</v>
      </c>
      <c r="R116" s="10">
        <f t="shared" si="13"/>
        <v>553.734</v>
      </c>
    </row>
    <row r="117" spans="1:18" ht="24" customHeight="1" hidden="1">
      <c r="A117" s="5" t="s">
        <v>114</v>
      </c>
      <c r="B117" s="3">
        <v>352.04800000000006</v>
      </c>
      <c r="C117" s="3">
        <v>0</v>
      </c>
      <c r="D117" s="3">
        <v>0</v>
      </c>
      <c r="E117" s="3">
        <v>0</v>
      </c>
      <c r="F117" s="3">
        <v>14.104000000000001</v>
      </c>
      <c r="G117" s="3">
        <v>12.438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352.812</v>
      </c>
      <c r="O117" s="3">
        <v>0</v>
      </c>
      <c r="P117" s="3">
        <f t="shared" si="12"/>
        <v>379.35400000000004</v>
      </c>
      <c r="Q117" s="3">
        <v>379.35400000000004</v>
      </c>
      <c r="R117" s="10">
        <f t="shared" si="13"/>
        <v>379.35400000000004</v>
      </c>
    </row>
    <row r="118" spans="1:18" s="9" customFormat="1" ht="24" customHeight="1">
      <c r="A118" s="7" t="s">
        <v>126</v>
      </c>
      <c r="B118" s="8">
        <f>SUM(B119:B121)</f>
        <v>1824.2519999999995</v>
      </c>
      <c r="C118" s="8">
        <f aca="true" t="shared" si="20" ref="C118:Q118">SUM(C119:C121)</f>
        <v>0</v>
      </c>
      <c r="D118" s="8">
        <f t="shared" si="20"/>
        <v>0</v>
      </c>
      <c r="E118" s="8">
        <f t="shared" si="20"/>
        <v>92.69</v>
      </c>
      <c r="F118" s="8">
        <f t="shared" si="20"/>
        <v>278.162</v>
      </c>
      <c r="G118" s="8">
        <f t="shared" si="20"/>
        <v>66.92099999999999</v>
      </c>
      <c r="H118" s="8">
        <f t="shared" si="20"/>
        <v>17.162</v>
      </c>
      <c r="I118" s="8">
        <f t="shared" si="20"/>
        <v>0</v>
      </c>
      <c r="J118" s="8">
        <f t="shared" si="20"/>
        <v>0</v>
      </c>
      <c r="K118" s="8">
        <f t="shared" si="20"/>
        <v>54.575</v>
      </c>
      <c r="L118" s="8">
        <f t="shared" si="20"/>
        <v>9.11</v>
      </c>
      <c r="M118" s="8">
        <f t="shared" si="20"/>
        <v>50.07600000000001</v>
      </c>
      <c r="N118" s="8">
        <f t="shared" si="20"/>
        <v>1713.9009999999994</v>
      </c>
      <c r="O118" s="8">
        <f t="shared" si="20"/>
        <v>0</v>
      </c>
      <c r="P118" s="8">
        <f t="shared" si="20"/>
        <v>2177.9459999999995</v>
      </c>
      <c r="Q118" s="8">
        <f t="shared" si="20"/>
        <v>2282.5969999999998</v>
      </c>
      <c r="R118" s="10">
        <f t="shared" si="13"/>
        <v>2282.5969999999993</v>
      </c>
    </row>
    <row r="119" spans="1:18" ht="24" customHeight="1" hidden="1">
      <c r="A119" s="5" t="s">
        <v>115</v>
      </c>
      <c r="B119" s="3">
        <v>564.3729999999998</v>
      </c>
      <c r="C119" s="3">
        <v>0</v>
      </c>
      <c r="D119" s="3">
        <v>0</v>
      </c>
      <c r="E119" s="3">
        <v>39.192</v>
      </c>
      <c r="F119" s="3">
        <v>35.31200000000001</v>
      </c>
      <c r="G119" s="3">
        <v>27.615</v>
      </c>
      <c r="H119" s="3">
        <v>0</v>
      </c>
      <c r="I119" s="3">
        <v>0</v>
      </c>
      <c r="J119" s="3">
        <v>0</v>
      </c>
      <c r="K119" s="3">
        <v>0</v>
      </c>
      <c r="L119" s="3">
        <v>9.11</v>
      </c>
      <c r="M119" s="3">
        <v>20.005</v>
      </c>
      <c r="N119" s="3">
        <v>633.2999999999995</v>
      </c>
      <c r="O119" s="3">
        <v>0</v>
      </c>
      <c r="P119" s="3">
        <f t="shared" si="12"/>
        <v>744.5289999999995</v>
      </c>
      <c r="Q119" s="3">
        <v>764.5339999999998</v>
      </c>
      <c r="R119" s="10">
        <f t="shared" si="13"/>
        <v>764.5339999999995</v>
      </c>
    </row>
    <row r="120" spans="1:18" ht="24" customHeight="1" hidden="1">
      <c r="A120" s="5" t="s">
        <v>116</v>
      </c>
      <c r="B120" s="3">
        <v>638.608</v>
      </c>
      <c r="C120" s="3">
        <v>0</v>
      </c>
      <c r="D120" s="3">
        <v>0</v>
      </c>
      <c r="E120" s="3">
        <v>53.498000000000005</v>
      </c>
      <c r="F120" s="3">
        <v>200.83899999999997</v>
      </c>
      <c r="G120" s="3">
        <v>0.486</v>
      </c>
      <c r="H120" s="3">
        <v>2.162</v>
      </c>
      <c r="I120" s="3">
        <v>0</v>
      </c>
      <c r="J120" s="3">
        <v>0</v>
      </c>
      <c r="K120" s="3">
        <v>54.575</v>
      </c>
      <c r="L120" s="3">
        <v>0</v>
      </c>
      <c r="M120" s="3">
        <v>18.771000000000004</v>
      </c>
      <c r="N120" s="3">
        <v>391.81500000000005</v>
      </c>
      <c r="O120" s="3">
        <v>0</v>
      </c>
      <c r="P120" s="3">
        <f t="shared" si="12"/>
        <v>648.8</v>
      </c>
      <c r="Q120" s="3">
        <v>722.146</v>
      </c>
      <c r="R120" s="10">
        <f t="shared" si="13"/>
        <v>722.146</v>
      </c>
    </row>
    <row r="121" spans="1:18" ht="24" customHeight="1" hidden="1">
      <c r="A121" s="5" t="s">
        <v>117</v>
      </c>
      <c r="B121" s="3">
        <v>621.2709999999997</v>
      </c>
      <c r="C121" s="3">
        <v>0</v>
      </c>
      <c r="D121" s="3">
        <v>0</v>
      </c>
      <c r="E121" s="3">
        <v>0</v>
      </c>
      <c r="F121" s="3">
        <v>42.010999999999996</v>
      </c>
      <c r="G121" s="3">
        <v>38.82</v>
      </c>
      <c r="H121" s="3">
        <v>15</v>
      </c>
      <c r="I121" s="3">
        <v>0</v>
      </c>
      <c r="J121" s="3">
        <v>0</v>
      </c>
      <c r="K121" s="3">
        <v>0</v>
      </c>
      <c r="L121" s="3">
        <v>0</v>
      </c>
      <c r="M121" s="3">
        <v>11.3</v>
      </c>
      <c r="N121" s="3">
        <v>688.786</v>
      </c>
      <c r="O121" s="3">
        <v>0</v>
      </c>
      <c r="P121" s="3">
        <f t="shared" si="12"/>
        <v>784.617</v>
      </c>
      <c r="Q121" s="3">
        <v>795.9170000000001</v>
      </c>
      <c r="R121" s="10">
        <f t="shared" si="13"/>
        <v>795.9169999999999</v>
      </c>
    </row>
    <row r="122" spans="1:18" s="9" customFormat="1" ht="24" customHeight="1">
      <c r="A122" s="7" t="s">
        <v>125</v>
      </c>
      <c r="B122" s="8">
        <f>SUM(B123:B126)</f>
        <v>2149.3479999999995</v>
      </c>
      <c r="C122" s="8">
        <f aca="true" t="shared" si="21" ref="C122:P122">SUM(C123:C126)</f>
        <v>0</v>
      </c>
      <c r="D122" s="8">
        <f t="shared" si="21"/>
        <v>0</v>
      </c>
      <c r="E122" s="8">
        <f t="shared" si="21"/>
        <v>93.343</v>
      </c>
      <c r="F122" s="8">
        <f t="shared" si="21"/>
        <v>56.125</v>
      </c>
      <c r="G122" s="8">
        <f t="shared" si="21"/>
        <v>36.659</v>
      </c>
      <c r="H122" s="8">
        <f t="shared" si="21"/>
        <v>20.883</v>
      </c>
      <c r="I122" s="8">
        <f t="shared" si="21"/>
        <v>0</v>
      </c>
      <c r="J122" s="8">
        <f t="shared" si="21"/>
        <v>0</v>
      </c>
      <c r="K122" s="8">
        <f t="shared" si="21"/>
        <v>5.15</v>
      </c>
      <c r="L122" s="8">
        <f t="shared" si="21"/>
        <v>0</v>
      </c>
      <c r="M122" s="8">
        <f t="shared" si="21"/>
        <v>1.734</v>
      </c>
      <c r="N122" s="8">
        <f t="shared" si="21"/>
        <v>2370.006</v>
      </c>
      <c r="O122" s="8">
        <f t="shared" si="21"/>
        <v>0</v>
      </c>
      <c r="P122" s="8">
        <f t="shared" si="21"/>
        <v>2577.016</v>
      </c>
      <c r="Q122" s="8">
        <f>SUM(Q123:Q126)</f>
        <v>2583.9</v>
      </c>
      <c r="R122" s="10">
        <f t="shared" si="13"/>
        <v>2583.9</v>
      </c>
    </row>
    <row r="123" spans="1:18" ht="24" customHeight="1" hidden="1">
      <c r="A123" s="5" t="s">
        <v>118</v>
      </c>
      <c r="B123" s="3">
        <v>589.6740000000001</v>
      </c>
      <c r="C123" s="3">
        <v>0</v>
      </c>
      <c r="D123" s="3">
        <v>0</v>
      </c>
      <c r="E123" s="3">
        <v>33.715</v>
      </c>
      <c r="F123" s="3">
        <v>17.371000000000002</v>
      </c>
      <c r="G123" s="3">
        <v>23.177</v>
      </c>
      <c r="H123" s="3">
        <v>13.476999999999999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657.7070000000001</v>
      </c>
      <c r="O123" s="3">
        <v>0</v>
      </c>
      <c r="P123" s="3">
        <f t="shared" si="12"/>
        <v>745.4470000000001</v>
      </c>
      <c r="Q123" s="3">
        <v>745.4470000000002</v>
      </c>
      <c r="R123" s="10">
        <f t="shared" si="13"/>
        <v>745.4470000000001</v>
      </c>
    </row>
    <row r="124" spans="1:18" ht="24" customHeight="1" hidden="1">
      <c r="A124" s="5" t="s">
        <v>119</v>
      </c>
      <c r="B124" s="3">
        <v>462.2799999999998</v>
      </c>
      <c r="C124" s="3">
        <v>0</v>
      </c>
      <c r="D124" s="3">
        <v>0</v>
      </c>
      <c r="E124" s="3">
        <v>1.632</v>
      </c>
      <c r="F124" s="3">
        <v>19.584999999999997</v>
      </c>
      <c r="G124" s="3">
        <v>8.593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500.0129999999999</v>
      </c>
      <c r="O124" s="3">
        <v>0</v>
      </c>
      <c r="P124" s="3">
        <f t="shared" si="12"/>
        <v>529.8229999999999</v>
      </c>
      <c r="Q124" s="3">
        <v>529.8229999999998</v>
      </c>
      <c r="R124" s="10">
        <f t="shared" si="13"/>
        <v>529.8229999999999</v>
      </c>
    </row>
    <row r="125" spans="1:18" ht="24" customHeight="1" hidden="1">
      <c r="A125" s="5" t="s">
        <v>120</v>
      </c>
      <c r="B125" s="3">
        <v>547.0679999999999</v>
      </c>
      <c r="C125" s="3">
        <v>0</v>
      </c>
      <c r="D125" s="3">
        <v>0</v>
      </c>
      <c r="E125" s="3">
        <v>0</v>
      </c>
      <c r="F125" s="3">
        <v>8.235</v>
      </c>
      <c r="G125" s="3">
        <v>1.615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656.882</v>
      </c>
      <c r="O125" s="3">
        <v>0</v>
      </c>
      <c r="P125" s="3">
        <f t="shared" si="12"/>
        <v>666.732</v>
      </c>
      <c r="Q125" s="3">
        <v>666.732</v>
      </c>
      <c r="R125" s="10">
        <f t="shared" si="13"/>
        <v>666.732</v>
      </c>
    </row>
    <row r="126" spans="1:18" ht="24" customHeight="1" hidden="1">
      <c r="A126" s="5" t="s">
        <v>121</v>
      </c>
      <c r="B126" s="3">
        <v>550.3259999999996</v>
      </c>
      <c r="C126" s="3">
        <v>0</v>
      </c>
      <c r="D126" s="3">
        <v>0</v>
      </c>
      <c r="E126" s="3">
        <v>57.996</v>
      </c>
      <c r="F126" s="3">
        <v>10.934</v>
      </c>
      <c r="G126" s="3">
        <v>3.274</v>
      </c>
      <c r="H126" s="3">
        <v>7.406</v>
      </c>
      <c r="I126" s="3">
        <v>0</v>
      </c>
      <c r="J126" s="3">
        <v>0</v>
      </c>
      <c r="K126" s="3">
        <v>5.15</v>
      </c>
      <c r="L126" s="3">
        <v>0</v>
      </c>
      <c r="M126" s="3">
        <v>1.734</v>
      </c>
      <c r="N126" s="3">
        <v>555.404</v>
      </c>
      <c r="O126" s="3">
        <v>0</v>
      </c>
      <c r="P126" s="3">
        <f t="shared" si="12"/>
        <v>635.014</v>
      </c>
      <c r="Q126" s="3">
        <v>641.898</v>
      </c>
      <c r="R126" s="10">
        <f t="shared" si="13"/>
        <v>641.898</v>
      </c>
    </row>
    <row r="127" spans="1:18" s="9" customFormat="1" ht="38.25" customHeight="1">
      <c r="A127" s="14" t="s">
        <v>122</v>
      </c>
      <c r="B127" s="13">
        <f>B5+B13+B20+B27+B34+B41+B47+B54+B61+B68+B75+B84+B91+B98+B105+B113+B118+B122</f>
        <v>51412.6902</v>
      </c>
      <c r="C127" s="4">
        <f aca="true" t="shared" si="22" ref="C127:Q127">C5+C13+C20+C27+C34+C41+C47+C54+C61+C68+C75+C84+C91+C98+C105+C113+C118+C122</f>
        <v>34.953</v>
      </c>
      <c r="D127" s="4">
        <f t="shared" si="22"/>
        <v>31.374</v>
      </c>
      <c r="E127" s="4">
        <f t="shared" si="22"/>
        <v>1058.418</v>
      </c>
      <c r="F127" s="4">
        <f t="shared" si="22"/>
        <v>4700.437</v>
      </c>
      <c r="G127" s="4">
        <f t="shared" si="22"/>
        <v>2302.439</v>
      </c>
      <c r="H127" s="4">
        <f>H5+H13+H20+H27+H34+H41+H47+H54+H61+H68+H75+H84+H91+H98+H105+H113+H118+H122</f>
        <v>399.6159999999999</v>
      </c>
      <c r="I127" s="4">
        <f t="shared" si="22"/>
        <v>2.171</v>
      </c>
      <c r="J127" s="4">
        <f t="shared" si="22"/>
        <v>0.325</v>
      </c>
      <c r="K127" s="4">
        <f t="shared" si="22"/>
        <v>354.68399999999997</v>
      </c>
      <c r="L127" s="4">
        <f t="shared" si="22"/>
        <v>66.61099999999999</v>
      </c>
      <c r="M127" s="4">
        <f t="shared" si="22"/>
        <v>5303.340666666668</v>
      </c>
      <c r="N127" s="4">
        <f t="shared" si="22"/>
        <v>53387.109</v>
      </c>
      <c r="O127" s="4">
        <f t="shared" si="22"/>
        <v>612.5</v>
      </c>
      <c r="P127" s="4">
        <f>P5+P13+P20+P27+P34+P41+P47+P54+P61+P68+P75+P84+P91+P98+P105+P113+P118+P122</f>
        <v>62595.952999999994</v>
      </c>
      <c r="Q127" s="4">
        <f t="shared" si="22"/>
        <v>68253.97766666664</v>
      </c>
      <c r="R127" s="11">
        <f>K127+M127+P127</f>
        <v>68253.97766666666</v>
      </c>
    </row>
    <row r="129" spans="16:17" ht="24">
      <c r="P129" s="16" t="s">
        <v>142</v>
      </c>
      <c r="Q129" s="16"/>
    </row>
    <row r="130" ht="24" hidden="1"/>
    <row r="131" spans="1:17" s="9" customFormat="1" ht="24" hidden="1">
      <c r="A131" s="18" t="s">
        <v>124</v>
      </c>
      <c r="B131" s="15" t="s">
        <v>0</v>
      </c>
      <c r="C131" s="15" t="s">
        <v>1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 t="s">
        <v>2</v>
      </c>
    </row>
    <row r="132" spans="1:20" s="9" customFormat="1" ht="48" hidden="1">
      <c r="A132" s="19"/>
      <c r="B132" s="15"/>
      <c r="C132" s="2" t="s">
        <v>3</v>
      </c>
      <c r="D132" s="2" t="s">
        <v>4</v>
      </c>
      <c r="E132" s="2" t="s">
        <v>5</v>
      </c>
      <c r="F132" s="2" t="s">
        <v>6</v>
      </c>
      <c r="G132" s="2" t="s">
        <v>7</v>
      </c>
      <c r="H132" s="2" t="s">
        <v>8</v>
      </c>
      <c r="I132" s="2" t="s">
        <v>9</v>
      </c>
      <c r="J132" s="2" t="s">
        <v>10</v>
      </c>
      <c r="K132" s="2" t="s">
        <v>11</v>
      </c>
      <c r="L132" s="2" t="s">
        <v>12</v>
      </c>
      <c r="M132" s="2" t="s">
        <v>13</v>
      </c>
      <c r="N132" s="2" t="s">
        <v>14</v>
      </c>
      <c r="O132" s="2" t="s">
        <v>15</v>
      </c>
      <c r="P132" s="2" t="s">
        <v>16</v>
      </c>
      <c r="Q132" s="15"/>
      <c r="T132" s="12"/>
    </row>
    <row r="133" spans="1:17" ht="24" hidden="1">
      <c r="A133" s="20" t="s">
        <v>154</v>
      </c>
      <c r="B133" s="21">
        <f>B5+B13+B27+B41+B118</f>
        <v>15703.0252</v>
      </c>
      <c r="C133" s="21">
        <f aca="true" t="shared" si="23" ref="C133:Q133">C5+C13+C27+C41+C118</f>
        <v>8.813</v>
      </c>
      <c r="D133" s="21">
        <f t="shared" si="23"/>
        <v>31.374</v>
      </c>
      <c r="E133" s="21">
        <f t="shared" si="23"/>
        <v>588.3109999999999</v>
      </c>
      <c r="F133" s="21">
        <f t="shared" si="23"/>
        <v>2366.2459999999996</v>
      </c>
      <c r="G133" s="21">
        <f t="shared" si="23"/>
        <v>1058.1319999999998</v>
      </c>
      <c r="H133" s="21">
        <f t="shared" si="23"/>
        <v>124.018</v>
      </c>
      <c r="I133" s="21">
        <f t="shared" si="23"/>
        <v>0</v>
      </c>
      <c r="J133" s="21">
        <f t="shared" si="23"/>
        <v>0.325</v>
      </c>
      <c r="K133" s="21">
        <f t="shared" si="23"/>
        <v>265.05899999999997</v>
      </c>
      <c r="L133" s="21">
        <f t="shared" si="23"/>
        <v>9.209999999999999</v>
      </c>
      <c r="M133" s="21">
        <f t="shared" si="23"/>
        <v>795.085</v>
      </c>
      <c r="N133" s="21">
        <f t="shared" si="23"/>
        <v>13289.027</v>
      </c>
      <c r="O133" s="21">
        <f t="shared" si="23"/>
        <v>0.4</v>
      </c>
      <c r="P133" s="21">
        <f t="shared" si="23"/>
        <v>17475.856</v>
      </c>
      <c r="Q133" s="21">
        <f t="shared" si="23"/>
        <v>18536</v>
      </c>
    </row>
    <row r="134" spans="1:17" ht="28.5" customHeight="1" hidden="1">
      <c r="A134" s="22" t="s">
        <v>152</v>
      </c>
      <c r="B134" s="23">
        <f>B20+B34+B47+B54+B122</f>
        <v>15092.29</v>
      </c>
      <c r="C134" s="23">
        <f aca="true" t="shared" si="24" ref="C134:Q134">C20+C34+C47+C54+C122</f>
        <v>0</v>
      </c>
      <c r="D134" s="23">
        <f t="shared" si="24"/>
        <v>0</v>
      </c>
      <c r="E134" s="23">
        <f t="shared" si="24"/>
        <v>132.887</v>
      </c>
      <c r="F134" s="23">
        <f t="shared" si="24"/>
        <v>1162.655</v>
      </c>
      <c r="G134" s="23">
        <f t="shared" si="24"/>
        <v>398.94500000000005</v>
      </c>
      <c r="H134" s="23">
        <f t="shared" si="24"/>
        <v>179.631</v>
      </c>
      <c r="I134" s="23">
        <f t="shared" si="24"/>
        <v>0</v>
      </c>
      <c r="J134" s="23">
        <f t="shared" si="24"/>
        <v>0</v>
      </c>
      <c r="K134" s="23">
        <f t="shared" si="24"/>
        <v>12.995000000000001</v>
      </c>
      <c r="L134" s="23">
        <f t="shared" si="24"/>
        <v>5.377000000000001</v>
      </c>
      <c r="M134" s="23">
        <f t="shared" si="24"/>
        <v>941.807</v>
      </c>
      <c r="N134" s="23">
        <f t="shared" si="24"/>
        <v>16071.115</v>
      </c>
      <c r="O134" s="23">
        <f t="shared" si="24"/>
        <v>82.804</v>
      </c>
      <c r="P134" s="23">
        <f t="shared" si="24"/>
        <v>18033.414</v>
      </c>
      <c r="Q134" s="23">
        <f t="shared" si="24"/>
        <v>18988.216</v>
      </c>
    </row>
    <row r="135" spans="1:17" ht="24.75" customHeight="1" hidden="1">
      <c r="A135" s="22" t="s">
        <v>151</v>
      </c>
      <c r="B135" s="23">
        <f>B61+B68+B75+B84</f>
        <v>10753.71</v>
      </c>
      <c r="C135" s="23">
        <f aca="true" t="shared" si="25" ref="C135:Q135">C61+C68+C75+C84</f>
        <v>0</v>
      </c>
      <c r="D135" s="23">
        <f t="shared" si="25"/>
        <v>0</v>
      </c>
      <c r="E135" s="23">
        <f t="shared" si="25"/>
        <v>289.899</v>
      </c>
      <c r="F135" s="23">
        <f t="shared" si="25"/>
        <v>507.105</v>
      </c>
      <c r="G135" s="23">
        <f t="shared" si="25"/>
        <v>92.53900000000002</v>
      </c>
      <c r="H135" s="23">
        <f t="shared" si="25"/>
        <v>79.537</v>
      </c>
      <c r="I135" s="23">
        <f t="shared" si="25"/>
        <v>0</v>
      </c>
      <c r="J135" s="23">
        <f t="shared" si="25"/>
        <v>0</v>
      </c>
      <c r="K135" s="23">
        <f t="shared" si="25"/>
        <v>8.274999999999999</v>
      </c>
      <c r="L135" s="23">
        <f t="shared" si="25"/>
        <v>43.275</v>
      </c>
      <c r="M135" s="23">
        <f t="shared" si="25"/>
        <v>3141.0266666666666</v>
      </c>
      <c r="N135" s="23">
        <f t="shared" si="25"/>
        <v>12711.690999999999</v>
      </c>
      <c r="O135" s="23">
        <f t="shared" si="25"/>
        <v>440.384</v>
      </c>
      <c r="P135" s="23">
        <f t="shared" si="25"/>
        <v>14164.429999999998</v>
      </c>
      <c r="Q135" s="23">
        <f t="shared" si="25"/>
        <v>17313.731666666667</v>
      </c>
    </row>
    <row r="136" spans="1:18" ht="24" hidden="1">
      <c r="A136" s="22" t="s">
        <v>153</v>
      </c>
      <c r="B136" s="23">
        <f>B91+B98+B105+B113</f>
        <v>9863.665</v>
      </c>
      <c r="C136" s="23">
        <f aca="true" t="shared" si="26" ref="C136:R136">C91+C98+C105+C113</f>
        <v>26.14</v>
      </c>
      <c r="D136" s="23">
        <f t="shared" si="26"/>
        <v>0</v>
      </c>
      <c r="E136" s="23">
        <f t="shared" si="26"/>
        <v>47.321</v>
      </c>
      <c r="F136" s="23">
        <f t="shared" si="26"/>
        <v>664.4309999999999</v>
      </c>
      <c r="G136" s="23">
        <f t="shared" si="26"/>
        <v>752.8230000000001</v>
      </c>
      <c r="H136" s="23">
        <f t="shared" si="26"/>
        <v>16.43</v>
      </c>
      <c r="I136" s="23">
        <f t="shared" si="26"/>
        <v>2.171</v>
      </c>
      <c r="J136" s="23">
        <f t="shared" si="26"/>
        <v>0</v>
      </c>
      <c r="K136" s="23">
        <f t="shared" si="26"/>
        <v>68.355</v>
      </c>
      <c r="L136" s="23">
        <f t="shared" si="26"/>
        <v>8.749</v>
      </c>
      <c r="M136" s="23">
        <f t="shared" si="26"/>
        <v>425.42199999999997</v>
      </c>
      <c r="N136" s="23">
        <f t="shared" si="26"/>
        <v>11315.275999999998</v>
      </c>
      <c r="O136" s="23">
        <f t="shared" si="26"/>
        <v>88.912</v>
      </c>
      <c r="P136" s="23">
        <f t="shared" si="26"/>
        <v>12922.252999999999</v>
      </c>
      <c r="Q136" s="23">
        <f t="shared" si="26"/>
        <v>13416.03</v>
      </c>
      <c r="R136" s="10">
        <f t="shared" si="26"/>
        <v>13416.029999999999</v>
      </c>
    </row>
    <row r="137" spans="1:17" s="9" customFormat="1" ht="24" hidden="1">
      <c r="A137" s="2" t="s">
        <v>122</v>
      </c>
      <c r="B137" s="24">
        <f>SUM(B133:B136)</f>
        <v>51412.690200000005</v>
      </c>
      <c r="C137" s="24">
        <f>SUM(C133:C136)</f>
        <v>34.953</v>
      </c>
      <c r="D137" s="24">
        <f>SUM(D133:D136)</f>
        <v>31.374</v>
      </c>
      <c r="E137" s="24">
        <f>SUM(E133:E136)</f>
        <v>1058.418</v>
      </c>
      <c r="F137" s="24">
        <f>SUM(F133:F136)</f>
        <v>4700.437</v>
      </c>
      <c r="G137" s="24">
        <f>SUM(G133:G136)</f>
        <v>2302.439</v>
      </c>
      <c r="H137" s="24">
        <f>SUM(H133:H136)</f>
        <v>399.61600000000004</v>
      </c>
      <c r="I137" s="24">
        <f>SUM(I133:I136)</f>
        <v>2.171</v>
      </c>
      <c r="J137" s="24">
        <f>SUM(J133:J136)</f>
        <v>0.325</v>
      </c>
      <c r="K137" s="24">
        <f>SUM(K133:K136)</f>
        <v>354.68399999999997</v>
      </c>
      <c r="L137" s="24">
        <f>SUM(L133:L136)</f>
        <v>66.61099999999999</v>
      </c>
      <c r="M137" s="24">
        <f>SUM(M133:M136)</f>
        <v>5303.340666666666</v>
      </c>
      <c r="N137" s="24">
        <f>SUM(N133:N136)</f>
        <v>53387.109</v>
      </c>
      <c r="O137" s="24">
        <f>SUM(O133:O136)</f>
        <v>612.5</v>
      </c>
      <c r="P137" s="24">
        <f>SUM(P133:P136)</f>
        <v>62595.953</v>
      </c>
      <c r="Q137" s="24">
        <f>SUM(Q133:Q136)</f>
        <v>68253.97766666667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31:A132"/>
    <mergeCell ref="B131:B132"/>
    <mergeCell ref="C131:P131"/>
    <mergeCell ref="Q131:Q132"/>
    <mergeCell ref="P129:Q129"/>
    <mergeCell ref="A1:Q1"/>
    <mergeCell ref="A2:A3"/>
    <mergeCell ref="B2:B3"/>
    <mergeCell ref="C2:P2"/>
    <mergeCell ref="Q2:Q3"/>
  </mergeCells>
  <printOptions horizontalCentered="1"/>
  <pageMargins left="0" right="0" top="0.7" bottom="0.4330708661417323" header="0.42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9.00390625" style="25" customWidth="1"/>
    <col min="2" max="2" width="20.8515625" style="30" customWidth="1"/>
    <col min="3" max="3" width="19.8515625" style="30" customWidth="1"/>
    <col min="4" max="4" width="15.8515625" style="30" customWidth="1"/>
    <col min="5" max="5" width="20.00390625" style="30" customWidth="1"/>
    <col min="6" max="6" width="17.8515625" style="30" customWidth="1"/>
    <col min="7" max="16384" width="32.8515625" style="25" customWidth="1"/>
  </cols>
  <sheetData>
    <row r="1" spans="1:6" ht="34.5" customHeight="1">
      <c r="A1" s="31" t="s">
        <v>143</v>
      </c>
      <c r="B1" s="31"/>
      <c r="C1" s="31"/>
      <c r="D1" s="31"/>
      <c r="E1" s="31"/>
      <c r="F1" s="31"/>
    </row>
    <row r="2" spans="1:6" ht="30" customHeight="1">
      <c r="A2" s="26" t="s">
        <v>156</v>
      </c>
      <c r="B2" s="28" t="s">
        <v>145</v>
      </c>
      <c r="C2" s="28" t="s">
        <v>144</v>
      </c>
      <c r="D2" s="34"/>
      <c r="E2" s="28"/>
      <c r="F2" s="28"/>
    </row>
    <row r="3" spans="1:6" ht="27.75">
      <c r="A3" s="26"/>
      <c r="B3" s="28"/>
      <c r="C3" s="28" t="s">
        <v>146</v>
      </c>
      <c r="D3" s="35" t="s">
        <v>147</v>
      </c>
      <c r="E3" s="32" t="s">
        <v>155</v>
      </c>
      <c r="F3" s="28" t="s">
        <v>148</v>
      </c>
    </row>
    <row r="4" spans="1:6" ht="24.75" customHeight="1">
      <c r="A4" s="26"/>
      <c r="B4" s="28"/>
      <c r="C4" s="28"/>
      <c r="D4" s="33" t="s">
        <v>149</v>
      </c>
      <c r="E4" s="33" t="s">
        <v>150</v>
      </c>
      <c r="F4" s="28"/>
    </row>
    <row r="5" spans="1:6" ht="27.75">
      <c r="A5" s="36" t="s">
        <v>154</v>
      </c>
      <c r="B5" s="37">
        <v>15703.0252</v>
      </c>
      <c r="C5" s="37">
        <v>795.085</v>
      </c>
      <c r="D5" s="37">
        <v>17475.856</v>
      </c>
      <c r="E5" s="37">
        <v>265.05899999999997</v>
      </c>
      <c r="F5" s="37">
        <f>C5+D5+E5</f>
        <v>18536</v>
      </c>
    </row>
    <row r="6" spans="1:6" ht="27.75">
      <c r="A6" s="36" t="s">
        <v>152</v>
      </c>
      <c r="B6" s="37">
        <v>15092.29</v>
      </c>
      <c r="C6" s="37">
        <v>941.807</v>
      </c>
      <c r="D6" s="37">
        <v>18033.414</v>
      </c>
      <c r="E6" s="37">
        <v>12.995000000000001</v>
      </c>
      <c r="F6" s="37">
        <f>C6+D6+E6</f>
        <v>18988.216</v>
      </c>
    </row>
    <row r="7" spans="1:6" ht="27.75">
      <c r="A7" s="36" t="s">
        <v>151</v>
      </c>
      <c r="B7" s="37">
        <v>10753.71</v>
      </c>
      <c r="C7" s="37">
        <v>3141.0266666666666</v>
      </c>
      <c r="D7" s="37">
        <v>14164.429999999998</v>
      </c>
      <c r="E7" s="37">
        <v>8.274999999999999</v>
      </c>
      <c r="F7" s="37">
        <f>C7+D7+E7</f>
        <v>17313.731666666667</v>
      </c>
    </row>
    <row r="8" spans="1:6" ht="27.75">
      <c r="A8" s="36" t="s">
        <v>153</v>
      </c>
      <c r="B8" s="37">
        <v>9863.665</v>
      </c>
      <c r="C8" s="37">
        <v>425.42199999999997</v>
      </c>
      <c r="D8" s="37">
        <v>12922.252999999999</v>
      </c>
      <c r="E8" s="37">
        <v>68.355</v>
      </c>
      <c r="F8" s="37">
        <f>C8+D8+E8</f>
        <v>13416.029999999999</v>
      </c>
    </row>
    <row r="9" spans="1:6" ht="55.5">
      <c r="A9" s="27" t="s">
        <v>148</v>
      </c>
      <c r="B9" s="29">
        <f>SUM(B5:B8)</f>
        <v>51412.690200000005</v>
      </c>
      <c r="C9" s="29">
        <f>SUM(C5:C8)</f>
        <v>5303.340666666666</v>
      </c>
      <c r="D9" s="29">
        <f>SUM(D5:D8)</f>
        <v>62595.953</v>
      </c>
      <c r="E9" s="29">
        <f>SUM(E5:E8)</f>
        <v>354.68399999999997</v>
      </c>
      <c r="F9" s="29">
        <f>SUM(F5:F8)</f>
        <v>68253.97766666667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A4"/>
    <mergeCell ref="C2:F2"/>
    <mergeCell ref="B2:B4"/>
    <mergeCell ref="C3:C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STAT02</dc:creator>
  <cp:keywords/>
  <dc:description/>
  <cp:lastModifiedBy>STAT2</cp:lastModifiedBy>
  <cp:lastPrinted>2013-12-03T07:16:02Z</cp:lastPrinted>
  <dcterms:created xsi:type="dcterms:W3CDTF">2013-12-02T09:49:23Z</dcterms:created>
  <dcterms:modified xsi:type="dcterms:W3CDTF">2013-12-03T07:16:05Z</dcterms:modified>
  <cp:category/>
  <cp:version/>
  <cp:contentType/>
  <cp:contentStatus/>
</cp:coreProperties>
</file>