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4_progress 1\Rev 1\"/>
    </mc:Choice>
  </mc:AlternateContent>
  <bookViews>
    <workbookView xWindow="0" yWindow="0" windowWidth="21840" windowHeight="9210"/>
  </bookViews>
  <sheets>
    <sheet name="Sheet1" sheetId="1" r:id="rId1"/>
    <sheet name="Sheet2" sheetId="2" r:id="rId2"/>
  </sheets>
  <definedNames>
    <definedName name="_xlnm.Print_Area" localSheetId="0">Sheet1!$B$9:$Q$49</definedName>
    <definedName name="_xlnm.Print_Titles" localSheetId="0">Sheet1!$10:$11</definedName>
  </definedNames>
  <calcPr calcId="171027"/>
</workbook>
</file>

<file path=xl/calcChain.xml><?xml version="1.0" encoding="utf-8"?>
<calcChain xmlns="http://schemas.openxmlformats.org/spreadsheetml/2006/main">
  <c r="F51" i="1" l="1"/>
  <c r="E42" i="1" l="1"/>
  <c r="E40" i="1"/>
  <c r="E38" i="1"/>
  <c r="E36" i="1"/>
  <c r="E34" i="1"/>
  <c r="E32" i="1"/>
  <c r="E30" i="1"/>
  <c r="E27" i="1"/>
  <c r="E25" i="1"/>
  <c r="E22" i="1"/>
  <c r="E20" i="1"/>
  <c r="E18" i="1"/>
  <c r="E16" i="1"/>
  <c r="E14" i="1"/>
  <c r="G48" i="1"/>
  <c r="H48" i="1"/>
  <c r="I48" i="1"/>
  <c r="J48" i="1"/>
  <c r="K48" i="1"/>
  <c r="L48" i="1"/>
  <c r="M48" i="1"/>
  <c r="N48" i="1"/>
  <c r="O48" i="1"/>
  <c r="P48" i="1"/>
  <c r="Q48" i="1"/>
  <c r="F48" i="1"/>
  <c r="F49" i="1" s="1"/>
  <c r="F46" i="1"/>
  <c r="G49" i="1" l="1"/>
  <c r="Q46" i="1"/>
  <c r="P46" i="1"/>
  <c r="O46" i="1"/>
  <c r="N46" i="1"/>
  <c r="M46" i="1"/>
  <c r="L46" i="1"/>
  <c r="K46" i="1"/>
  <c r="J46" i="1"/>
  <c r="I46" i="1"/>
  <c r="H46" i="1"/>
  <c r="G46" i="1"/>
  <c r="D17" i="2"/>
  <c r="B17" i="2"/>
  <c r="C2" i="2" s="1"/>
  <c r="E35" i="1"/>
  <c r="E33" i="1"/>
  <c r="E31" i="1"/>
  <c r="E29" i="1"/>
  <c r="E41" i="1"/>
  <c r="E39" i="1"/>
  <c r="E37" i="1"/>
  <c r="H49" i="1" l="1"/>
  <c r="G51" i="1"/>
  <c r="C9" i="2"/>
  <c r="C1" i="2"/>
  <c r="C12" i="2"/>
  <c r="C8" i="2"/>
  <c r="C4" i="2"/>
  <c r="C15" i="2"/>
  <c r="C11" i="2"/>
  <c r="C7" i="2"/>
  <c r="C3" i="2"/>
  <c r="C13" i="2"/>
  <c r="C5" i="2"/>
  <c r="C14" i="2"/>
  <c r="C10" i="2"/>
  <c r="C6" i="2"/>
  <c r="E26" i="1"/>
  <c r="E24" i="1"/>
  <c r="E21" i="1"/>
  <c r="E19" i="1"/>
  <c r="E17" i="1"/>
  <c r="H51" i="1" l="1"/>
  <c r="C17" i="2"/>
  <c r="E13" i="1"/>
  <c r="F47" i="1" l="1"/>
  <c r="G47" i="1" s="1"/>
  <c r="H47" i="1" s="1"/>
  <c r="I47" i="1" s="1"/>
  <c r="J47" i="1" s="1"/>
  <c r="K47" i="1" s="1"/>
  <c r="L47" i="1" l="1"/>
  <c r="K50" i="1"/>
  <c r="G50" i="1"/>
  <c r="E44" i="1"/>
  <c r="E15" i="1"/>
  <c r="L50" i="1" l="1"/>
  <c r="M47" i="1"/>
  <c r="H50" i="1"/>
  <c r="W28" i="1"/>
  <c r="E8" i="1"/>
  <c r="N47" i="1" l="1"/>
  <c r="M50" i="1"/>
  <c r="I50" i="1"/>
  <c r="E53" i="1"/>
  <c r="N50" i="1" l="1"/>
  <c r="O47" i="1"/>
  <c r="J50" i="1"/>
  <c r="I51" i="1"/>
  <c r="J51" i="1"/>
  <c r="M51" i="1"/>
  <c r="Q51" i="1"/>
  <c r="P47" i="1" l="1"/>
  <c r="O50" i="1"/>
  <c r="Q47" i="1" l="1"/>
  <c r="Q50" i="1" s="1"/>
  <c r="P50" i="1"/>
  <c r="F50" i="1"/>
</calcChain>
</file>

<file path=xl/sharedStrings.xml><?xml version="1.0" encoding="utf-8"?>
<sst xmlns="http://schemas.openxmlformats.org/spreadsheetml/2006/main" count="55" uniqueCount="41">
  <si>
    <t>ลำดับ</t>
  </si>
  <si>
    <t>การดำเนินงาน</t>
  </si>
  <si>
    <t>ร้อยละ
ของงาน</t>
  </si>
  <si>
    <t>% แผนงานประจำเดือน</t>
  </si>
  <si>
    <t>% แผนงานสะสม</t>
  </si>
  <si>
    <t>ปรับปรุงข้อมูลพื้นฐาน และสอบเทียบแบบจำลองต่างๆในโปรแกรมบริหารงานบำรุงทาง (TPMS)  ให้มีความเป็นปัจจุบัน</t>
  </si>
  <si>
    <t>ศึกษา ทบทวนข้อมูลแบบจำลองต่างๆ ภายในโปรแกรม TPMS</t>
  </si>
  <si>
    <t>กำหนดตัวแปรที่จะดำเนินการสอบเทียบในแบบจำลองการเสื่อมสภาพทาง และแบบจำลองผลกระทบจากมาตรฐานการซ่อมบำรุง</t>
  </si>
  <si>
    <t>ดำเนินการสอบเทียบแบบจำลองการเสื่อมสภาพทางและแบบจำลองผลกระทบจากมาตรฐานการซ่อมบำรุง</t>
  </si>
  <si>
    <t>สรุปผลการสอบเทียบ และค่าความแปรปรวน ค่าความเชื่อมั่นจากแบบจำลองที่สอบเทียบกับข้อมูลจริงของกรมทางหลวง</t>
  </si>
  <si>
    <t>พิจารณาแบบจำลองค่าใช้จ่ายผู้ใช้ทาง และอัพเดทข้อมูลในแต่ละตัวแปรให้เป็นปัจจุบัน</t>
  </si>
  <si>
    <t>ศึกษา และแนะนำปัจจัยตลอดจนหลักเกณฑ์ต่างๆ สำหรับใช้ในการเลือกวิธีการซ่อมบำรุงที่เหมาะสมกับข้อมูลในปัจจุบัน</t>
  </si>
  <si>
    <t>ศึกษาและเก็บข้อมูลวิธีการซ่อมบำรุงซึ่งดำเนินการในปัจจุบันของกรมทางหลวง รวมถึงงานวิจัยทั้งในประเทศและต่างประเทศ</t>
  </si>
  <si>
    <t>เสนอแนะเกณฑ์พิจารณาการซ่อมบำรุงของข้อมูลสำรวจสภาพทางในแต่ละชนิดข้อมูล เพื่อนำไปใช้ในการกำหนดวิธีการซ่อมบำรุง</t>
  </si>
  <si>
    <t>ปรับปรุงโปรแกรมบริหารบำรุงทาง (TPMS) ให้สามารถตอบสนองความต้องการของผู้ใช้งาน</t>
  </si>
  <si>
    <t>ศึกษา รวบรวมความต้องการในการใช้งานโปรแกรม TPMS จากผู้ใช้งาน รูปแบบรายงานที่ใช้งานในปัจจุบันของกรมทางหลวง</t>
  </si>
  <si>
    <t>ศึกษาเทคโนโลยีทางด้านสารสนเทศที่เหมาะสมสำหรับใช้ในการปรับปรุงและพัฒนาระบบ TPMS เพื่อรองรับข้อมูล เทคโนโลยี รวมถึงการพัฒนาในอนาคต</t>
  </si>
  <si>
    <t>เชื่อมต่อข้อมูลที่จำเป็นสำหรับใช้ในการวิเคราะห์ข้อมูล เช่น Roadnet, HRIS, MIIS</t>
  </si>
  <si>
    <t>ปรับปรุงโปรแกรมบริหารบำรุงทาง (TPMS) ให้สามารถตอบสนองความต้องการของผู้ใช้งาน ในการวิเคราะห์ ด้วยรูปแบบและเงื่อนไขต่างๆ</t>
  </si>
  <si>
    <t>ดำเนินการจัดซื้อคอมพิวเตอร์และอุปกรณ์สนับสนุน</t>
  </si>
  <si>
    <t>ดำเนินการติดตั้งระบบที่ได้ดำเนินการเพิ่มประสิทธิภาพ และทดสอบระบบให้สอดคล้องกับวัตถุประสงค์ และขอบเขตการดำเนินงานที่กำหนด</t>
  </si>
  <si>
    <t>ทดสอบการใช้งานโดยการวิเคราะห์ความต้องการงบประมาณบำรุงทางของกรมทางหลวง</t>
  </si>
  <si>
    <t>ดำเนินการอบรมสัมมนาถ่ายทอดวิธีการใช้งานระบบทั้งในส่วนภาคทฤษฎีและภาคปฏิบัติ</t>
  </si>
  <si>
    <t>ดำเนินการอบรมสัมมนาถ่ายทอดวิธีการใช้งานระบบทั้งในส่วนภาคทฤษฎีและภาคปฏิบัติแก่เจ้าหน้าที่กรมทางหลวงที่เกี่ยวข้อง</t>
  </si>
  <si>
    <t>ระยะเวลาการดำเนินงาน (360 วัน)</t>
  </si>
  <si>
    <t>ดำเนินการติดตั้งระบบที่ได้ดำเนินการเพิ่มประสิทธิภาพ</t>
  </si>
  <si>
    <t>% ผลประจำเดือน</t>
  </si>
  <si>
    <t>% ผลงานสะสม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</si>
  <si>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</si>
  <si>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</si>
  <si>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</si>
  <si>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</si>
  <si>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</si>
  <si>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</si>
  <si>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</si>
  <si>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</si>
  <si>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</si>
  <si>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</si>
  <si>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</si>
  <si>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ก.ย. 60</t>
  </si>
  <si>
    <t>ตารางที่ 3-2 แผนการดำเนินงานโครงการ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</si>
</sst>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7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87" fontId="4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187" fontId="5" fillId="5" borderId="7" xfId="0" applyNumberFormat="1" applyFont="1" applyFill="1" applyBorder="1" applyAlignment="1">
      <alignment horizontal="center" vertical="center"/>
    </xf>
    <xf numFmtId="187" fontId="5" fillId="5" borderId="1" xfId="0" applyNumberFormat="1" applyFont="1" applyFill="1" applyBorder="1" applyAlignment="1">
      <alignment horizontal="center" vertical="center"/>
    </xf>
    <xf numFmtId="187" fontId="5" fillId="2" borderId="1" xfId="0" applyNumberFormat="1" applyFont="1" applyFill="1" applyBorder="1" applyAlignment="1">
      <alignment horizontal="center" vertical="center"/>
    </xf>
    <xf numFmtId="187" fontId="3" fillId="5" borderId="1" xfId="0" applyNumberFormat="1" applyFont="1" applyFill="1" applyBorder="1" applyAlignment="1">
      <alignment horizontal="center" vertical="center"/>
    </xf>
    <xf numFmtId="187" fontId="3" fillId="6" borderId="1" xfId="0" applyNumberFormat="1" applyFont="1" applyFill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/>
    </xf>
    <xf numFmtId="187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center" vertical="center" wrapText="1"/>
    </xf>
    <xf numFmtId="187" fontId="5" fillId="0" borderId="11" xfId="0" applyNumberFormat="1" applyFont="1" applyBorder="1" applyAlignment="1">
      <alignment horizontal="center" vertical="center"/>
    </xf>
    <xf numFmtId="187" fontId="2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3.0964109781843781E-2"/>
          <c:w val="0.95707316413645671"/>
          <c:h val="0.96903589021815673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Sheet1!$E$50:$Q$50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6</c:v>
                </c:pt>
                <c:pt idx="2">
                  <c:v>17</c:v>
                </c:pt>
                <c:pt idx="3">
                  <c:v>31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62</c:v>
                </c:pt>
                <c:pt idx="8">
                  <c:v>69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4E87-9154-F6AF5881EA16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1E3-4E87-9154-F6AF5881EA16}"/>
              </c:ext>
            </c:extLst>
          </c:dPt>
          <c:val>
            <c:numRef>
              <c:f>Sheet1!$E$51:$H$51</c:f>
              <c:numCache>
                <c:formatCode>0.0</c:formatCode>
                <c:ptCount val="4"/>
                <c:pt idx="0" formatCode="General">
                  <c:v>0</c:v>
                </c:pt>
                <c:pt idx="1">
                  <c:v>7</c:v>
                </c:pt>
                <c:pt idx="2">
                  <c:v>18</c:v>
                </c:pt>
                <c:pt idx="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E3-4E87-9154-F6AF5881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2320"/>
        <c:axId val="188622880"/>
      </c:lineChart>
      <c:catAx>
        <c:axId val="1886223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88622880"/>
        <c:crosses val="autoZero"/>
        <c:auto val="1"/>
        <c:lblAlgn val="ctr"/>
        <c:lblOffset val="100"/>
        <c:noMultiLvlLbl val="0"/>
      </c:catAx>
      <c:valAx>
        <c:axId val="188622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6223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9783782</xdr:colOff>
      <xdr:row>46</xdr:row>
      <xdr:rowOff>143535</xdr:rowOff>
    </xdr:from>
    <xdr:to>
      <xdr:col>3</xdr:col>
      <xdr:colOff>10717029</xdr:colOff>
      <xdr:row>46</xdr:row>
      <xdr:rowOff>143535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101407" y="12367285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8085667</xdr:colOff>
      <xdr:row>87</xdr:row>
      <xdr:rowOff>141817</xdr:rowOff>
    </xdr:from>
    <xdr:to>
      <xdr:col>3</xdr:col>
      <xdr:colOff>9018914</xdr:colOff>
      <xdr:row>87</xdr:row>
      <xdr:rowOff>141817</xdr:rowOff>
    </xdr:to>
    <xdr:cxnSp macro="">
      <xdr:nvCxnSpPr>
        <xdr:cNvPr id="26" name="Straight Connector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7905750</xdr:colOff>
      <xdr:row>65</xdr:row>
      <xdr:rowOff>200025</xdr:rowOff>
    </xdr:from>
    <xdr:to>
      <xdr:col>3</xdr:col>
      <xdr:colOff>8838997</xdr:colOff>
      <xdr:row>65</xdr:row>
      <xdr:rowOff>200025</xdr:rowOff>
    </xdr:to>
    <xdr:cxnSp macro="">
      <xdr:nvCxnSpPr>
        <xdr:cNvPr id="29" name="Straight Connector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9525000" y="16821150"/>
          <a:ext cx="933247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9745683</xdr:colOff>
      <xdr:row>48</xdr:row>
      <xdr:rowOff>130381</xdr:rowOff>
    </xdr:from>
    <xdr:to>
      <xdr:col>3</xdr:col>
      <xdr:colOff>10678930</xdr:colOff>
      <xdr:row>48</xdr:row>
      <xdr:rowOff>130381</xdr:rowOff>
    </xdr:to>
    <xdr:cxnSp macro="">
      <xdr:nvCxnSpPr>
        <xdr:cNvPr id="30" name="Straight Connector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063308" y="12925631"/>
          <a:ext cx="933247" cy="0"/>
        </a:xfrm>
        <a:prstGeom prst="line">
          <a:avLst/>
        </a:prstGeom>
        <a:ln w="5080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34097</xdr:colOff>
      <xdr:row>13</xdr:row>
      <xdr:rowOff>11600</xdr:rowOff>
    </xdr:from>
    <xdr:to>
      <xdr:col>5</xdr:col>
      <xdr:colOff>538097</xdr:colOff>
      <xdr:row>13</xdr:row>
      <xdr:rowOff>11600</xdr:rowOff>
    </xdr:to>
    <xdr:cxnSp macro="">
      <xdr:nvCxnSpPr>
        <xdr:cNvPr id="31" name="Straight Connector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2266918" y="3386171"/>
          <a:ext cx="50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1415762</xdr:colOff>
      <xdr:row>2</xdr:row>
      <xdr:rowOff>95251</xdr:rowOff>
    </xdr:from>
    <xdr:to>
      <xdr:col>17</xdr:col>
      <xdr:colOff>587375</xdr:colOff>
      <xdr:row>44</xdr:row>
      <xdr:rowOff>266480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2901</xdr:colOff>
      <xdr:row>15</xdr:row>
      <xdr:rowOff>5250</xdr:rowOff>
    </xdr:from>
    <xdr:to>
      <xdr:col>6</xdr:col>
      <xdr:colOff>290901</xdr:colOff>
      <xdr:row>15</xdr:row>
      <xdr:rowOff>5250</xdr:rowOff>
    </xdr:to>
    <xdr:cxnSp macro="">
      <xdr:nvCxnSpPr>
        <xdr:cNvPr id="8" name="Straight Connector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2780008" y="3924107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377051</xdr:colOff>
      <xdr:row>17</xdr:row>
      <xdr:rowOff>13911</xdr:rowOff>
    </xdr:from>
    <xdr:to>
      <xdr:col>8</xdr:col>
      <xdr:colOff>588765</xdr:colOff>
      <xdr:row>17</xdr:row>
      <xdr:rowOff>13911</xdr:rowOff>
    </xdr:to>
    <xdr:cxnSp macro="">
      <xdr:nvCxnSpPr>
        <xdr:cNvPr id="19" name="Straight Connector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5601176" y="4411286"/>
          <a:ext cx="830839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46453</xdr:colOff>
      <xdr:row>54</xdr:row>
      <xdr:rowOff>246982</xdr:rowOff>
    </xdr:from>
    <xdr:to>
      <xdr:col>12</xdr:col>
      <xdr:colOff>579610</xdr:colOff>
      <xdr:row>54</xdr:row>
      <xdr:rowOff>246982</xdr:rowOff>
    </xdr:to>
    <xdr:cxnSp macro="">
      <xdr:nvCxnSpPr>
        <xdr:cNvPr id="22" name="Straight Connector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6500891" y="9462420"/>
          <a:ext cx="11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34092</xdr:colOff>
      <xdr:row>24</xdr:row>
      <xdr:rowOff>11600</xdr:rowOff>
    </xdr:from>
    <xdr:to>
      <xdr:col>6</xdr:col>
      <xdr:colOff>610092</xdr:colOff>
      <xdr:row>24</xdr:row>
      <xdr:rowOff>11600</xdr:rowOff>
    </xdr:to>
    <xdr:cxnSp macro="">
      <xdr:nvCxnSpPr>
        <xdr:cNvPr id="28" name="Straight Connector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430449" y="8339171"/>
          <a:ext cx="57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19229</xdr:colOff>
      <xdr:row>18</xdr:row>
      <xdr:rowOff>266506</xdr:rowOff>
    </xdr:from>
    <xdr:to>
      <xdr:col>8</xdr:col>
      <xdr:colOff>307229</xdr:colOff>
      <xdr:row>18</xdr:row>
      <xdr:rowOff>266506</xdr:rowOff>
    </xdr:to>
    <xdr:cxnSp macro="">
      <xdr:nvCxnSpPr>
        <xdr:cNvPr id="34" name="Straight Connector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3884908" y="5001792"/>
          <a:ext cx="28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400183</xdr:colOff>
      <xdr:row>21</xdr:row>
      <xdr:rowOff>3025</xdr:rowOff>
    </xdr:from>
    <xdr:to>
      <xdr:col>9</xdr:col>
      <xdr:colOff>67612</xdr:colOff>
      <xdr:row>21</xdr:row>
      <xdr:rowOff>3025</xdr:rowOff>
    </xdr:to>
    <xdr:cxnSp macro="">
      <xdr:nvCxnSpPr>
        <xdr:cNvPr id="35" name="Straight Connector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3721576" y="5554739"/>
          <a:ext cx="7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38628</xdr:colOff>
      <xdr:row>25</xdr:row>
      <xdr:rowOff>265599</xdr:rowOff>
    </xdr:from>
    <xdr:to>
      <xdr:col>8</xdr:col>
      <xdr:colOff>547953</xdr:colOff>
      <xdr:row>25</xdr:row>
      <xdr:rowOff>265599</xdr:rowOff>
    </xdr:to>
    <xdr:cxnSp macro="">
      <xdr:nvCxnSpPr>
        <xdr:cNvPr id="36" name="Straight Connector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5881878" y="6821974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5576</xdr:colOff>
      <xdr:row>29</xdr:row>
      <xdr:rowOff>16632</xdr:rowOff>
    </xdr:from>
    <xdr:to>
      <xdr:col>8</xdr:col>
      <xdr:colOff>28718</xdr:colOff>
      <xdr:row>29</xdr:row>
      <xdr:rowOff>16632</xdr:rowOff>
    </xdr:to>
    <xdr:cxnSp macro="">
      <xdr:nvCxnSpPr>
        <xdr:cNvPr id="37" name="Straight Connector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2238397" y="7745489"/>
          <a:ext cx="1656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19184</xdr:colOff>
      <xdr:row>31</xdr:row>
      <xdr:rowOff>16632</xdr:rowOff>
    </xdr:from>
    <xdr:to>
      <xdr:col>7</xdr:col>
      <xdr:colOff>518898</xdr:colOff>
      <xdr:row>31</xdr:row>
      <xdr:rowOff>16632</xdr:rowOff>
    </xdr:to>
    <xdr:cxnSp macro="">
      <xdr:nvCxnSpPr>
        <xdr:cNvPr id="38" name="Straight Connector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2796291" y="828977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586602</xdr:colOff>
      <xdr:row>33</xdr:row>
      <xdr:rowOff>5746</xdr:rowOff>
    </xdr:from>
    <xdr:to>
      <xdr:col>15</xdr:col>
      <xdr:colOff>538388</xdr:colOff>
      <xdr:row>33</xdr:row>
      <xdr:rowOff>5746</xdr:rowOff>
    </xdr:to>
    <xdr:cxnSp macro="">
      <xdr:nvCxnSpPr>
        <xdr:cNvPr id="43" name="Straight Connector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5191602" y="8721121"/>
          <a:ext cx="5619161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52687</xdr:colOff>
      <xdr:row>35</xdr:row>
      <xdr:rowOff>714</xdr:rowOff>
    </xdr:from>
    <xdr:to>
      <xdr:col>13</xdr:col>
      <xdr:colOff>520937</xdr:colOff>
      <xdr:row>35</xdr:row>
      <xdr:rowOff>714</xdr:rowOff>
    </xdr:to>
    <xdr:cxnSp macro="">
      <xdr:nvCxnSpPr>
        <xdr:cNvPr id="44" name="Straight Connector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6149937" y="9255839"/>
          <a:ext cx="1008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40821</xdr:colOff>
      <xdr:row>37</xdr:row>
      <xdr:rowOff>0</xdr:rowOff>
    </xdr:from>
    <xdr:to>
      <xdr:col>10</xdr:col>
      <xdr:colOff>550146</xdr:colOff>
      <xdr:row>37</xdr:row>
      <xdr:rowOff>0</xdr:rowOff>
    </xdr:to>
    <xdr:cxnSp macro="">
      <xdr:nvCxnSpPr>
        <xdr:cNvPr id="45" name="Straight Connector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5022285" y="9906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35512</xdr:colOff>
      <xdr:row>38</xdr:row>
      <xdr:rowOff>264282</xdr:rowOff>
    </xdr:from>
    <xdr:to>
      <xdr:col>14</xdr:col>
      <xdr:colOff>535226</xdr:colOff>
      <xdr:row>38</xdr:row>
      <xdr:rowOff>264282</xdr:rowOff>
    </xdr:to>
    <xdr:cxnSp macro="">
      <xdr:nvCxnSpPr>
        <xdr:cNvPr id="47" name="Straight Connector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6704262" y="10442425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54428</xdr:colOff>
      <xdr:row>41</xdr:row>
      <xdr:rowOff>0</xdr:rowOff>
    </xdr:from>
    <xdr:to>
      <xdr:col>16</xdr:col>
      <xdr:colOff>9857</xdr:colOff>
      <xdr:row>41</xdr:row>
      <xdr:rowOff>0</xdr:rowOff>
    </xdr:to>
    <xdr:cxnSp macro="">
      <xdr:nvCxnSpPr>
        <xdr:cNvPr id="48" name="Straight Connector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17267464" y="10994571"/>
          <a:ext cx="1044000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530678</xdr:colOff>
      <xdr:row>44</xdr:row>
      <xdr:rowOff>0</xdr:rowOff>
    </xdr:from>
    <xdr:to>
      <xdr:col>16</xdr:col>
      <xdr:colOff>495717</xdr:colOff>
      <xdr:row>44</xdr:row>
      <xdr:rowOff>0</xdr:rowOff>
    </xdr:to>
    <xdr:cxnSp macro="">
      <xdr:nvCxnSpPr>
        <xdr:cNvPr id="52" name="Straight Connector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8287999" y="11811000"/>
          <a:ext cx="509325" cy="0"/>
        </a:xfrm>
        <a:prstGeom prst="line">
          <a:avLst/>
        </a:prstGeom>
        <a:ln w="50800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32585</xdr:colOff>
      <xdr:row>14</xdr:row>
      <xdr:rowOff>4796</xdr:rowOff>
    </xdr:from>
    <xdr:to>
      <xdr:col>5</xdr:col>
      <xdr:colOff>536585</xdr:colOff>
      <xdr:row>14</xdr:row>
      <xdr:rowOff>4796</xdr:rowOff>
    </xdr:to>
    <xdr:cxnSp macro="">
      <xdr:nvCxnSpPr>
        <xdr:cNvPr id="23" name="Straight Connector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2266918" y="3603129"/>
          <a:ext cx="50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27293</xdr:colOff>
      <xdr:row>25</xdr:row>
      <xdr:rowOff>15379</xdr:rowOff>
    </xdr:from>
    <xdr:to>
      <xdr:col>6</xdr:col>
      <xdr:colOff>560168</xdr:colOff>
      <xdr:row>25</xdr:row>
      <xdr:rowOff>15379</xdr:rowOff>
    </xdr:to>
    <xdr:cxnSp macro="">
      <xdr:nvCxnSpPr>
        <xdr:cNvPr id="24" name="Straight Connector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13168" y="6571754"/>
          <a:ext cx="11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14625</xdr:colOff>
      <xdr:row>30</xdr:row>
      <xdr:rowOff>0</xdr:rowOff>
    </xdr:to>
    <xdr:cxnSp macro="">
      <xdr:nvCxnSpPr>
        <xdr:cNvPr id="25" name="Straight Connector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3985875" y="7905750"/>
          <a:ext cx="187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7</xdr:col>
      <xdr:colOff>597750</xdr:colOff>
      <xdr:row>32</xdr:row>
      <xdr:rowOff>0</xdr:rowOff>
    </xdr:to>
    <xdr:cxnSp macro="">
      <xdr:nvCxnSpPr>
        <xdr:cNvPr id="27" name="Straight Connector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3985875" y="8445500"/>
          <a:ext cx="1836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43</xdr:row>
      <xdr:rowOff>142875</xdr:rowOff>
    </xdr:from>
    <xdr:to>
      <xdr:col>8</xdr:col>
      <xdr:colOff>135945</xdr:colOff>
      <xdr:row>44</xdr:row>
      <xdr:rowOff>131288</xdr:rowOff>
    </xdr:to>
    <xdr:sp macro="" textlink="">
      <xdr:nvSpPr>
        <xdr:cNvPr id="32" name="คำบรรยายภาพแบบเส้น 1 2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2842875" y="11557000"/>
          <a:ext cx="1136070" cy="258288"/>
        </a:xfrm>
        <a:prstGeom prst="borderCallout1">
          <a:avLst>
            <a:gd name="adj1" fmla="val 102678"/>
            <a:gd name="adj2" fmla="val 49592"/>
            <a:gd name="adj3" fmla="val 157773"/>
            <a:gd name="adj4" fmla="val -512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2559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422275</xdr:colOff>
      <xdr:row>11</xdr:row>
      <xdr:rowOff>73025</xdr:rowOff>
    </xdr:from>
    <xdr:to>
      <xdr:col>15</xdr:col>
      <xdr:colOff>478845</xdr:colOff>
      <xdr:row>12</xdr:row>
      <xdr:rowOff>61438</xdr:rowOff>
    </xdr:to>
    <xdr:sp macro="" textlink="">
      <xdr:nvSpPr>
        <xdr:cNvPr id="33" name="คำบรรยายภาพแบบเส้น 1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7059275" y="2851150"/>
          <a:ext cx="1136070" cy="258288"/>
        </a:xfrm>
        <a:prstGeom prst="borderCallout1">
          <a:avLst>
            <a:gd name="adj1" fmla="val 4338"/>
            <a:gd name="adj2" fmla="val 97102"/>
            <a:gd name="adj3" fmla="val -20468"/>
            <a:gd name="adj4" fmla="val 1457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22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ก.ย.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2560</a:t>
          </a:r>
        </a:p>
        <a:p>
          <a:pPr algn="ctr"/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190500</xdr:colOff>
      <xdr:row>33</xdr:row>
      <xdr:rowOff>254000</xdr:rowOff>
    </xdr:from>
    <xdr:to>
      <xdr:col>11</xdr:col>
      <xdr:colOff>315851</xdr:colOff>
      <xdr:row>38</xdr:row>
      <xdr:rowOff>125388</xdr:rowOff>
    </xdr:to>
    <xdr:sp macro="" textlink="">
      <xdr:nvSpPr>
        <xdr:cNvPr id="39" name="คำบรรยายภาพแบบเส้น 1 3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6033750" y="8969375"/>
          <a:ext cx="2046226" cy="1220763"/>
        </a:xfrm>
        <a:prstGeom prst="borderCallout1">
          <a:avLst>
            <a:gd name="adj1" fmla="val 23605"/>
            <a:gd name="adj2" fmla="val -658"/>
            <a:gd name="adj3" fmla="val 10306"/>
            <a:gd name="adj4" fmla="val -103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28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ธ.ค.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59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ผลงาน 32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.0%</a:t>
          </a:r>
        </a:p>
        <a:p>
          <a:pPr algn="ctr"/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แผนงาน 31</a:t>
          </a:r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%</a:t>
          </a:r>
        </a:p>
        <a:p>
          <a:pPr algn="ctr"/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เร็วกว่าแผน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+ 1.0%</a:t>
          </a:r>
        </a:p>
      </xdr:txBody>
    </xdr:sp>
    <xdr:clientData/>
  </xdr:twoCellAnchor>
  <xdr:twoCellAnchor>
    <xdr:from>
      <xdr:col>5</xdr:col>
      <xdr:colOff>614668</xdr:colOff>
      <xdr:row>15</xdr:row>
      <xdr:rowOff>269379</xdr:rowOff>
    </xdr:from>
    <xdr:to>
      <xdr:col>6</xdr:col>
      <xdr:colOff>247543</xdr:colOff>
      <xdr:row>15</xdr:row>
      <xdr:rowOff>269379</xdr:rowOff>
    </xdr:to>
    <xdr:cxnSp macro="">
      <xdr:nvCxnSpPr>
        <xdr:cNvPr id="40" name="Straight Connector 2">
          <a:extLst>
            <a:ext uri="{FF2B5EF4-FFF2-40B4-BE49-F238E27FC236}">
              <a16:creationId xmlns:a16="http://schemas.microsoft.com/office/drawing/2014/main" id="{7EDF8F9B-2EFF-4EFC-96B9-6359E75EC748}"/>
            </a:ext>
          </a:extLst>
        </xdr:cNvPr>
        <xdr:cNvCxnSpPr/>
      </xdr:nvCxnSpPr>
      <xdr:spPr>
        <a:xfrm>
          <a:off x="14600543" y="4127004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386068</xdr:colOff>
      <xdr:row>17</xdr:row>
      <xdr:rowOff>263029</xdr:rowOff>
    </xdr:from>
    <xdr:to>
      <xdr:col>8</xdr:col>
      <xdr:colOff>18943</xdr:colOff>
      <xdr:row>17</xdr:row>
      <xdr:rowOff>263029</xdr:rowOff>
    </xdr:to>
    <xdr:cxnSp macro="">
      <xdr:nvCxnSpPr>
        <xdr:cNvPr id="41" name="Straight Connector 2">
          <a:extLst>
            <a:ext uri="{FF2B5EF4-FFF2-40B4-BE49-F238E27FC236}">
              <a16:creationId xmlns:a16="http://schemas.microsoft.com/office/drawing/2014/main" id="{E478ADD1-FEC9-4490-B8A7-6B3C053D1305}"/>
            </a:ext>
          </a:extLst>
        </xdr:cNvPr>
        <xdr:cNvCxnSpPr/>
      </xdr:nvCxnSpPr>
      <xdr:spPr>
        <a:xfrm>
          <a:off x="15610193" y="4660404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592443</xdr:colOff>
      <xdr:row>34</xdr:row>
      <xdr:rowOff>9029</xdr:rowOff>
    </xdr:from>
    <xdr:to>
      <xdr:col>8</xdr:col>
      <xdr:colOff>38193</xdr:colOff>
      <xdr:row>34</xdr:row>
      <xdr:rowOff>9029</xdr:rowOff>
    </xdr:to>
    <xdr:cxnSp macro="">
      <xdr:nvCxnSpPr>
        <xdr:cNvPr id="46" name="Straight Connector 2">
          <a:extLst>
            <a:ext uri="{FF2B5EF4-FFF2-40B4-BE49-F238E27FC236}">
              <a16:creationId xmlns:a16="http://schemas.microsoft.com/office/drawing/2014/main" id="{A5296AA9-9580-432F-8056-A28479EE65E5}"/>
            </a:ext>
          </a:extLst>
        </xdr:cNvPr>
        <xdr:cNvCxnSpPr/>
      </xdr:nvCxnSpPr>
      <xdr:spPr>
        <a:xfrm>
          <a:off x="15197443" y="8994279"/>
          <a:ext cx="684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395593</xdr:colOff>
      <xdr:row>22</xdr:row>
      <xdr:rowOff>2679</xdr:rowOff>
    </xdr:from>
    <xdr:to>
      <xdr:col>8</xdr:col>
      <xdr:colOff>28468</xdr:colOff>
      <xdr:row>22</xdr:row>
      <xdr:rowOff>2679</xdr:rowOff>
    </xdr:to>
    <xdr:cxnSp macro="">
      <xdr:nvCxnSpPr>
        <xdr:cNvPr id="49" name="Straight Connector 2">
          <a:extLst>
            <a:ext uri="{FF2B5EF4-FFF2-40B4-BE49-F238E27FC236}">
              <a16:creationId xmlns:a16="http://schemas.microsoft.com/office/drawing/2014/main" id="{F101A375-3C52-4DC3-B3B2-C055CE4F6023}"/>
            </a:ext>
          </a:extLst>
        </xdr:cNvPr>
        <xdr:cNvCxnSpPr/>
      </xdr:nvCxnSpPr>
      <xdr:spPr>
        <a:xfrm>
          <a:off x="15619718" y="5749429"/>
          <a:ext cx="252000" cy="0"/>
        </a:xfrm>
        <a:prstGeom prst="line">
          <a:avLst/>
        </a:prstGeom>
        <a:ln w="50800"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W53"/>
  <sheetViews>
    <sheetView showGridLines="0" tabSelected="1" view="pageBreakPreview" topLeftCell="A19" zoomScale="60" zoomScaleNormal="60" workbookViewId="0">
      <selection activeCell="T40" sqref="T40"/>
    </sheetView>
  </sheetViews>
  <sheetFormatPr defaultColWidth="9.125" defaultRowHeight="18.75" x14ac:dyDescent="0.2"/>
  <cols>
    <col min="1" max="1" width="4.875" style="3" customWidth="1"/>
    <col min="2" max="2" width="5.75" style="1" bestFit="1" customWidth="1"/>
    <col min="3" max="3" width="6.625" style="2" customWidth="1"/>
    <col min="4" max="4" width="141.25" style="3" bestFit="1" customWidth="1"/>
    <col min="5" max="5" width="25" style="2" bestFit="1" customWidth="1"/>
    <col min="6" max="7" width="8.125" style="3" bestFit="1" customWidth="1"/>
    <col min="8" max="8" width="8.125" style="4" bestFit="1" customWidth="1"/>
    <col min="9" max="9" width="8.125" style="3" bestFit="1" customWidth="1"/>
    <col min="10" max="10" width="8.625" style="3" bestFit="1" customWidth="1"/>
    <col min="11" max="12" width="8.625" style="3" customWidth="1"/>
    <col min="13" max="13" width="8.125" style="3" bestFit="1" customWidth="1"/>
    <col min="14" max="16" width="8.125" style="3" customWidth="1"/>
    <col min="17" max="17" width="8.125" style="3" bestFit="1" customWidth="1"/>
    <col min="18" max="22" width="9.125" style="3"/>
    <col min="23" max="23" width="9.25" style="3" bestFit="1" customWidth="1"/>
    <col min="24" max="16384" width="9.125" style="3"/>
  </cols>
  <sheetData>
    <row r="5" spans="2:17" x14ac:dyDescent="0.2">
      <c r="O5" s="3">
        <v>300</v>
      </c>
    </row>
    <row r="8" spans="2:17" x14ac:dyDescent="0.2">
      <c r="E8" s="2">
        <f>13.3-3.3-3.3</f>
        <v>6.7</v>
      </c>
    </row>
    <row r="9" spans="2:17" ht="23.25" x14ac:dyDescent="0.2">
      <c r="B9" s="21" t="s">
        <v>40</v>
      </c>
      <c r="H9" s="24"/>
    </row>
    <row r="10" spans="2:17" s="1" customFormat="1" ht="21" customHeight="1" x14ac:dyDescent="0.2">
      <c r="B10" s="46" t="s">
        <v>0</v>
      </c>
      <c r="C10" s="48" t="s">
        <v>1</v>
      </c>
      <c r="D10" s="49"/>
      <c r="E10" s="56" t="s">
        <v>2</v>
      </c>
      <c r="F10" s="55" t="s">
        <v>24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2:17" s="1" customFormat="1" ht="23.25" x14ac:dyDescent="0.2">
      <c r="B11" s="47"/>
      <c r="C11" s="50"/>
      <c r="D11" s="51"/>
      <c r="E11" s="47"/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38</v>
      </c>
      <c r="Q11" s="41" t="s">
        <v>39</v>
      </c>
    </row>
    <row r="12" spans="2:17" ht="21" customHeight="1" x14ac:dyDescent="0.2">
      <c r="B12" s="5">
        <v>1</v>
      </c>
      <c r="C12" s="57" t="s">
        <v>5</v>
      </c>
      <c r="D12" s="5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s="8" customFormat="1" ht="21" customHeight="1" x14ac:dyDescent="0.2">
      <c r="B13" s="6"/>
      <c r="C13" s="60">
        <v>1.1000000000000001</v>
      </c>
      <c r="D13" s="58" t="s">
        <v>6</v>
      </c>
      <c r="E13" s="29">
        <f t="shared" ref="E13:E22" si="0">SUM(F13:Q13)</f>
        <v>3</v>
      </c>
      <c r="F13" s="7">
        <v>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8" customFormat="1" ht="21" customHeight="1" x14ac:dyDescent="0.2">
      <c r="B14" s="9"/>
      <c r="C14" s="61"/>
      <c r="D14" s="59"/>
      <c r="E14" s="29">
        <f t="shared" si="0"/>
        <v>3</v>
      </c>
      <c r="F14" s="7">
        <v>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8" customFormat="1" ht="21" customHeight="1" x14ac:dyDescent="0.2">
      <c r="B15" s="9"/>
      <c r="C15" s="53">
        <v>1.2</v>
      </c>
      <c r="D15" s="62" t="s">
        <v>7</v>
      </c>
      <c r="E15" s="29">
        <f t="shared" si="0"/>
        <v>2</v>
      </c>
      <c r="F15" s="7"/>
      <c r="G15" s="7">
        <v>2</v>
      </c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8" customFormat="1" ht="21" customHeight="1" x14ac:dyDescent="0.2">
      <c r="B16" s="9"/>
      <c r="C16" s="54"/>
      <c r="D16" s="63"/>
      <c r="E16" s="29">
        <f t="shared" si="0"/>
        <v>2</v>
      </c>
      <c r="F16" s="7"/>
      <c r="G16" s="7">
        <v>2</v>
      </c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23" s="8" customFormat="1" ht="21" customHeight="1" x14ac:dyDescent="0.2">
      <c r="B17" s="9"/>
      <c r="C17" s="53">
        <v>1.3</v>
      </c>
      <c r="D17" s="62" t="s">
        <v>8</v>
      </c>
      <c r="E17" s="29">
        <f t="shared" si="0"/>
        <v>5</v>
      </c>
      <c r="F17" s="7"/>
      <c r="G17" s="7"/>
      <c r="H17" s="7">
        <v>2</v>
      </c>
      <c r="I17" s="7">
        <v>3</v>
      </c>
      <c r="J17" s="7"/>
      <c r="K17" s="7"/>
      <c r="L17" s="7"/>
      <c r="M17" s="7"/>
      <c r="N17" s="7"/>
      <c r="O17" s="7"/>
      <c r="P17" s="7"/>
      <c r="Q17" s="7"/>
    </row>
    <row r="18" spans="2:23" s="8" customFormat="1" ht="21" customHeight="1" x14ac:dyDescent="0.2">
      <c r="B18" s="9"/>
      <c r="C18" s="54"/>
      <c r="D18" s="63"/>
      <c r="E18" s="29">
        <f t="shared" si="0"/>
        <v>2</v>
      </c>
      <c r="F18" s="7"/>
      <c r="G18" s="7"/>
      <c r="H18" s="7">
        <v>2</v>
      </c>
      <c r="I18" s="7"/>
      <c r="J18" s="7"/>
      <c r="K18" s="7"/>
      <c r="L18" s="7"/>
      <c r="M18" s="7"/>
      <c r="N18" s="7"/>
      <c r="O18" s="7"/>
      <c r="P18" s="7"/>
      <c r="Q18" s="7"/>
    </row>
    <row r="19" spans="2:23" s="8" customFormat="1" ht="21" customHeight="1" x14ac:dyDescent="0.2">
      <c r="B19" s="9"/>
      <c r="C19" s="53">
        <v>1.4</v>
      </c>
      <c r="D19" s="62" t="s">
        <v>9</v>
      </c>
      <c r="E19" s="29">
        <f t="shared" si="0"/>
        <v>2</v>
      </c>
      <c r="F19" s="7"/>
      <c r="G19" s="7"/>
      <c r="H19" s="7"/>
      <c r="I19" s="7">
        <v>2</v>
      </c>
      <c r="J19" s="7"/>
      <c r="K19" s="7"/>
      <c r="L19" s="7"/>
      <c r="M19" s="7"/>
      <c r="N19" s="7"/>
      <c r="O19" s="7"/>
      <c r="P19" s="7"/>
      <c r="Q19" s="7"/>
      <c r="T19" s="10"/>
    </row>
    <row r="20" spans="2:23" s="8" customFormat="1" ht="21" customHeight="1" x14ac:dyDescent="0.2">
      <c r="B20" s="9"/>
      <c r="C20" s="54"/>
      <c r="D20" s="63"/>
      <c r="E20" s="29">
        <f t="shared" si="0"/>
        <v>0</v>
      </c>
      <c r="F20" s="7"/>
      <c r="G20" s="7"/>
      <c r="H20" s="13"/>
      <c r="I20" s="7"/>
      <c r="J20" s="7"/>
      <c r="K20" s="7"/>
      <c r="L20" s="7"/>
      <c r="M20" s="7"/>
      <c r="N20" s="7"/>
      <c r="O20" s="7"/>
      <c r="P20" s="7"/>
      <c r="Q20" s="7"/>
      <c r="T20" s="10"/>
    </row>
    <row r="21" spans="2:23" s="8" customFormat="1" ht="21" customHeight="1" x14ac:dyDescent="0.2">
      <c r="B21" s="9"/>
      <c r="C21" s="53">
        <v>1.5</v>
      </c>
      <c r="D21" s="62" t="s">
        <v>10</v>
      </c>
      <c r="E21" s="29">
        <f t="shared" si="0"/>
        <v>5</v>
      </c>
      <c r="F21" s="7"/>
      <c r="G21" s="7"/>
      <c r="H21" s="7">
        <v>2</v>
      </c>
      <c r="I21" s="7">
        <v>3</v>
      </c>
      <c r="J21" s="7"/>
      <c r="K21" s="7"/>
      <c r="L21" s="7"/>
      <c r="M21" s="7"/>
      <c r="N21" s="7"/>
      <c r="O21" s="7"/>
      <c r="P21" s="7"/>
      <c r="Q21" s="7"/>
      <c r="T21" s="10"/>
    </row>
    <row r="22" spans="2:23" s="8" customFormat="1" ht="21" customHeight="1" x14ac:dyDescent="0.2">
      <c r="B22" s="9"/>
      <c r="C22" s="54"/>
      <c r="D22" s="63"/>
      <c r="E22" s="29">
        <f t="shared" si="0"/>
        <v>3</v>
      </c>
      <c r="F22" s="7"/>
      <c r="G22" s="7"/>
      <c r="H22" s="13">
        <v>3</v>
      </c>
      <c r="I22" s="7"/>
      <c r="J22" s="7"/>
      <c r="K22" s="7"/>
      <c r="L22" s="7"/>
      <c r="M22" s="7"/>
      <c r="N22" s="7"/>
      <c r="O22" s="7"/>
      <c r="P22" s="7"/>
      <c r="Q22" s="7"/>
      <c r="T22" s="10"/>
    </row>
    <row r="23" spans="2:23" ht="21" customHeight="1" x14ac:dyDescent="0.2">
      <c r="B23" s="12">
        <v>2</v>
      </c>
      <c r="C23" s="52" t="s">
        <v>11</v>
      </c>
      <c r="D23" s="52"/>
      <c r="E23" s="27"/>
      <c r="F23" s="30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</row>
    <row r="24" spans="2:23" s="8" customFormat="1" ht="21" customHeight="1" x14ac:dyDescent="0.2">
      <c r="B24" s="6"/>
      <c r="C24" s="60">
        <v>2.1</v>
      </c>
      <c r="D24" s="58" t="s">
        <v>12</v>
      </c>
      <c r="E24" s="29">
        <f>SUM(F24:Q24)</f>
        <v>3</v>
      </c>
      <c r="F24" s="7"/>
      <c r="G24" s="7">
        <v>3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23" s="8" customFormat="1" ht="21" customHeight="1" x14ac:dyDescent="0.2">
      <c r="B25" s="9"/>
      <c r="C25" s="61"/>
      <c r="D25" s="59"/>
      <c r="E25" s="29">
        <f>SUM(F25:Q25)</f>
        <v>3</v>
      </c>
      <c r="F25" s="7">
        <v>1</v>
      </c>
      <c r="G25" s="7">
        <v>2</v>
      </c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23" s="8" customFormat="1" ht="21" customHeight="1" x14ac:dyDescent="0.2">
      <c r="B26" s="9"/>
      <c r="C26" s="53">
        <v>2.2000000000000002</v>
      </c>
      <c r="D26" s="62" t="s">
        <v>13</v>
      </c>
      <c r="E26" s="29">
        <f>SUM(F26:Q26)</f>
        <v>3</v>
      </c>
      <c r="F26" s="7"/>
      <c r="G26" s="7"/>
      <c r="H26" s="7"/>
      <c r="I26" s="7">
        <v>3</v>
      </c>
      <c r="J26" s="7"/>
      <c r="K26" s="7"/>
      <c r="L26" s="7"/>
      <c r="M26" s="7"/>
      <c r="N26" s="7"/>
      <c r="O26" s="7"/>
      <c r="P26" s="7"/>
      <c r="Q26" s="7"/>
    </row>
    <row r="27" spans="2:23" s="8" customFormat="1" ht="21" customHeight="1" x14ac:dyDescent="0.2">
      <c r="B27" s="9"/>
      <c r="C27" s="54"/>
      <c r="D27" s="63"/>
      <c r="E27" s="29">
        <f>SUM(F27:Q27)</f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23" ht="21" customHeight="1" x14ac:dyDescent="0.2">
      <c r="B28" s="14">
        <v>3</v>
      </c>
      <c r="C28" s="15" t="s">
        <v>14</v>
      </c>
      <c r="D28" s="16"/>
      <c r="E28" s="28"/>
      <c r="F28" s="30"/>
      <c r="G28" s="30"/>
      <c r="H28" s="31"/>
      <c r="I28" s="30"/>
      <c r="J28" s="30"/>
      <c r="K28" s="30"/>
      <c r="L28" s="30"/>
      <c r="M28" s="30"/>
      <c r="N28" s="30"/>
      <c r="O28" s="30"/>
      <c r="P28" s="30"/>
      <c r="Q28" s="30"/>
      <c r="W28" s="3">
        <f>16.7-6.7-6.7</f>
        <v>3.3</v>
      </c>
    </row>
    <row r="29" spans="2:23" ht="21" customHeight="1" x14ac:dyDescent="0.2">
      <c r="B29" s="17"/>
      <c r="C29" s="42">
        <v>3.1</v>
      </c>
      <c r="D29" s="44" t="s">
        <v>15</v>
      </c>
      <c r="E29" s="29">
        <f t="shared" ref="E29:E42" si="1">SUM(F29:Q29)</f>
        <v>10</v>
      </c>
      <c r="F29" s="11">
        <v>3</v>
      </c>
      <c r="G29" s="11">
        <v>3</v>
      </c>
      <c r="H29" s="13">
        <v>4</v>
      </c>
      <c r="I29" s="11"/>
      <c r="J29" s="11"/>
      <c r="K29" s="11"/>
      <c r="L29" s="11"/>
      <c r="M29" s="13"/>
      <c r="N29" s="13"/>
      <c r="O29" s="13"/>
      <c r="P29" s="13"/>
      <c r="Q29" s="11"/>
    </row>
    <row r="30" spans="2:23" ht="21" customHeight="1" x14ac:dyDescent="0.2">
      <c r="B30" s="17"/>
      <c r="C30" s="43"/>
      <c r="D30" s="45"/>
      <c r="E30" s="29">
        <f t="shared" si="1"/>
        <v>10</v>
      </c>
      <c r="F30" s="11">
        <v>2</v>
      </c>
      <c r="G30" s="11">
        <v>4</v>
      </c>
      <c r="H30" s="13">
        <v>4</v>
      </c>
      <c r="I30" s="11"/>
      <c r="J30" s="11"/>
      <c r="K30" s="11"/>
      <c r="L30" s="11"/>
      <c r="M30" s="13"/>
      <c r="N30" s="13"/>
      <c r="O30" s="13"/>
      <c r="P30" s="13"/>
      <c r="Q30" s="11"/>
    </row>
    <row r="31" spans="2:23" ht="21" customHeight="1" x14ac:dyDescent="0.2">
      <c r="B31" s="17"/>
      <c r="C31" s="42">
        <v>3.2</v>
      </c>
      <c r="D31" s="44" t="s">
        <v>16</v>
      </c>
      <c r="E31" s="29">
        <f t="shared" si="1"/>
        <v>6</v>
      </c>
      <c r="F31" s="11"/>
      <c r="G31" s="11">
        <v>3</v>
      </c>
      <c r="H31" s="13">
        <v>3</v>
      </c>
      <c r="I31" s="11"/>
      <c r="J31" s="11"/>
      <c r="K31" s="11"/>
      <c r="L31" s="11"/>
      <c r="M31" s="13"/>
      <c r="N31" s="13"/>
      <c r="O31" s="13"/>
      <c r="P31" s="13"/>
      <c r="Q31" s="11"/>
    </row>
    <row r="32" spans="2:23" ht="21" customHeight="1" x14ac:dyDescent="0.2">
      <c r="B32" s="17"/>
      <c r="C32" s="43"/>
      <c r="D32" s="45"/>
      <c r="E32" s="29">
        <f t="shared" si="1"/>
        <v>6</v>
      </c>
      <c r="F32" s="11">
        <v>1</v>
      </c>
      <c r="G32" s="11">
        <v>3</v>
      </c>
      <c r="H32" s="13">
        <v>2</v>
      </c>
      <c r="I32" s="11"/>
      <c r="J32" s="11"/>
      <c r="K32" s="11"/>
      <c r="L32" s="11"/>
      <c r="M32" s="13"/>
      <c r="N32" s="13"/>
      <c r="O32" s="13"/>
      <c r="P32" s="13"/>
      <c r="Q32" s="11"/>
    </row>
    <row r="33" spans="2:19" ht="21" customHeight="1" x14ac:dyDescent="0.2">
      <c r="B33" s="17"/>
      <c r="C33" s="42">
        <v>3.3</v>
      </c>
      <c r="D33" s="44" t="s">
        <v>18</v>
      </c>
      <c r="E33" s="29">
        <f t="shared" si="1"/>
        <v>35</v>
      </c>
      <c r="F33" s="11"/>
      <c r="G33" s="11"/>
      <c r="H33" s="13">
        <v>3</v>
      </c>
      <c r="I33" s="11">
        <v>4</v>
      </c>
      <c r="J33" s="11">
        <v>4</v>
      </c>
      <c r="K33" s="11">
        <v>4</v>
      </c>
      <c r="L33" s="11">
        <v>5</v>
      </c>
      <c r="M33" s="13">
        <v>4</v>
      </c>
      <c r="N33" s="13">
        <v>4</v>
      </c>
      <c r="O33" s="13">
        <v>4</v>
      </c>
      <c r="P33" s="13">
        <v>3</v>
      </c>
      <c r="Q33" s="11"/>
    </row>
    <row r="34" spans="2:19" ht="21" customHeight="1" x14ac:dyDescent="0.2">
      <c r="B34" s="17"/>
      <c r="C34" s="43"/>
      <c r="D34" s="45"/>
      <c r="E34" s="29">
        <f t="shared" si="1"/>
        <v>3</v>
      </c>
      <c r="F34" s="11"/>
      <c r="G34" s="11"/>
      <c r="H34" s="13">
        <v>3</v>
      </c>
      <c r="I34" s="11"/>
      <c r="J34" s="11"/>
      <c r="K34" s="11"/>
      <c r="L34" s="11"/>
      <c r="M34" s="13"/>
      <c r="N34" s="13"/>
      <c r="O34" s="13"/>
      <c r="P34" s="13"/>
      <c r="Q34" s="11"/>
    </row>
    <row r="35" spans="2:19" ht="21" customHeight="1" x14ac:dyDescent="0.2">
      <c r="B35" s="17"/>
      <c r="C35" s="42">
        <v>3.4</v>
      </c>
      <c r="D35" s="44" t="s">
        <v>17</v>
      </c>
      <c r="E35" s="29">
        <f t="shared" si="1"/>
        <v>6</v>
      </c>
      <c r="F35" s="11"/>
      <c r="G35" s="11"/>
      <c r="H35" s="13"/>
      <c r="I35" s="11"/>
      <c r="J35" s="11"/>
      <c r="K35" s="11"/>
      <c r="L35" s="11"/>
      <c r="M35" s="13">
        <v>3</v>
      </c>
      <c r="N35" s="13">
        <v>3</v>
      </c>
      <c r="O35" s="13"/>
      <c r="P35" s="13"/>
      <c r="Q35" s="11"/>
    </row>
    <row r="36" spans="2:19" ht="21" customHeight="1" x14ac:dyDescent="0.2">
      <c r="B36" s="17"/>
      <c r="C36" s="43"/>
      <c r="D36" s="45"/>
      <c r="E36" s="29">
        <f t="shared" si="1"/>
        <v>0</v>
      </c>
      <c r="F36" s="11"/>
      <c r="G36" s="11"/>
      <c r="H36" s="13"/>
      <c r="I36" s="11"/>
      <c r="J36" s="11"/>
      <c r="K36" s="11"/>
      <c r="L36" s="11"/>
      <c r="M36" s="13"/>
      <c r="N36" s="13"/>
      <c r="O36" s="13"/>
      <c r="P36" s="13"/>
      <c r="Q36" s="11"/>
    </row>
    <row r="37" spans="2:19" ht="21" customHeight="1" x14ac:dyDescent="0.2">
      <c r="B37" s="17"/>
      <c r="C37" s="42">
        <v>3.5</v>
      </c>
      <c r="D37" s="44" t="s">
        <v>19</v>
      </c>
      <c r="E37" s="29">
        <f t="shared" si="1"/>
        <v>3</v>
      </c>
      <c r="F37" s="11"/>
      <c r="G37" s="11"/>
      <c r="H37" s="13"/>
      <c r="I37" s="11"/>
      <c r="J37" s="11"/>
      <c r="K37" s="11">
        <v>3</v>
      </c>
      <c r="L37" s="11"/>
      <c r="M37" s="13"/>
      <c r="N37" s="13"/>
      <c r="O37" s="13"/>
      <c r="P37" s="13"/>
      <c r="Q37" s="11"/>
    </row>
    <row r="38" spans="2:19" ht="21" customHeight="1" x14ac:dyDescent="0.2">
      <c r="B38" s="17"/>
      <c r="C38" s="43"/>
      <c r="D38" s="45"/>
      <c r="E38" s="29">
        <f t="shared" si="1"/>
        <v>0</v>
      </c>
      <c r="F38" s="11"/>
      <c r="G38" s="11"/>
      <c r="H38" s="13"/>
      <c r="I38" s="11"/>
      <c r="J38" s="11"/>
      <c r="K38" s="11"/>
      <c r="L38" s="11"/>
      <c r="M38" s="13"/>
      <c r="N38" s="13"/>
      <c r="O38" s="13"/>
      <c r="P38" s="13"/>
      <c r="Q38" s="11"/>
    </row>
    <row r="39" spans="2:19" ht="21" customHeight="1" x14ac:dyDescent="0.2">
      <c r="B39" s="17"/>
      <c r="C39" s="42">
        <v>3.6</v>
      </c>
      <c r="D39" s="44" t="s">
        <v>25</v>
      </c>
      <c r="E39" s="29">
        <f t="shared" si="1"/>
        <v>6</v>
      </c>
      <c r="F39" s="11"/>
      <c r="G39" s="11"/>
      <c r="H39" s="13"/>
      <c r="I39" s="11"/>
      <c r="J39" s="11"/>
      <c r="K39" s="11"/>
      <c r="L39" s="11"/>
      <c r="M39" s="13"/>
      <c r="N39" s="13">
        <v>3</v>
      </c>
      <c r="O39" s="13">
        <v>3</v>
      </c>
      <c r="P39" s="13"/>
      <c r="Q39" s="11"/>
    </row>
    <row r="40" spans="2:19" ht="21" customHeight="1" x14ac:dyDescent="0.2">
      <c r="B40" s="17"/>
      <c r="C40" s="43"/>
      <c r="D40" s="45"/>
      <c r="E40" s="29">
        <f t="shared" si="1"/>
        <v>0</v>
      </c>
      <c r="F40" s="11"/>
      <c r="G40" s="11"/>
      <c r="H40" s="13"/>
      <c r="I40" s="11"/>
      <c r="J40" s="11"/>
      <c r="K40" s="11"/>
      <c r="L40" s="11"/>
      <c r="M40" s="13"/>
      <c r="N40" s="13"/>
      <c r="O40" s="13"/>
      <c r="P40" s="13"/>
      <c r="Q40" s="11"/>
    </row>
    <row r="41" spans="2:19" ht="21" customHeight="1" x14ac:dyDescent="0.2">
      <c r="B41" s="17"/>
      <c r="C41" s="42">
        <v>3.7</v>
      </c>
      <c r="D41" s="44" t="s">
        <v>21</v>
      </c>
      <c r="E41" s="29">
        <f t="shared" si="1"/>
        <v>6</v>
      </c>
      <c r="F41" s="11"/>
      <c r="G41" s="11"/>
      <c r="H41" s="13"/>
      <c r="I41" s="11"/>
      <c r="J41" s="11"/>
      <c r="K41" s="11"/>
      <c r="L41" s="11"/>
      <c r="M41" s="13"/>
      <c r="N41" s="13"/>
      <c r="O41" s="13">
        <v>3</v>
      </c>
      <c r="P41" s="13">
        <v>3</v>
      </c>
      <c r="Q41" s="11"/>
    </row>
    <row r="42" spans="2:19" ht="21" customHeight="1" x14ac:dyDescent="0.2">
      <c r="B42" s="17"/>
      <c r="C42" s="43"/>
      <c r="D42" s="45"/>
      <c r="E42" s="29">
        <f t="shared" si="1"/>
        <v>0</v>
      </c>
      <c r="F42" s="11"/>
      <c r="G42" s="11"/>
      <c r="H42" s="13"/>
      <c r="I42" s="11"/>
      <c r="J42" s="11"/>
      <c r="K42" s="11"/>
      <c r="L42" s="11"/>
      <c r="M42" s="13"/>
      <c r="N42" s="13"/>
      <c r="O42" s="13"/>
      <c r="P42" s="13"/>
      <c r="Q42" s="11"/>
    </row>
    <row r="43" spans="2:19" ht="21" customHeight="1" x14ac:dyDescent="0.2">
      <c r="B43" s="14">
        <v>4</v>
      </c>
      <c r="C43" s="15" t="s">
        <v>22</v>
      </c>
      <c r="D43" s="18"/>
      <c r="E43" s="28"/>
      <c r="F43" s="30"/>
      <c r="G43" s="30"/>
      <c r="H43" s="31"/>
      <c r="I43" s="30"/>
      <c r="J43" s="30"/>
      <c r="K43" s="30"/>
      <c r="L43" s="30"/>
      <c r="M43" s="30"/>
      <c r="N43" s="30"/>
      <c r="O43" s="30"/>
      <c r="P43" s="30"/>
      <c r="Q43" s="30"/>
    </row>
    <row r="44" spans="2:19" ht="21" customHeight="1" x14ac:dyDescent="0.2">
      <c r="B44" s="17"/>
      <c r="C44" s="42">
        <v>4.0999999999999996</v>
      </c>
      <c r="D44" s="44" t="s">
        <v>23</v>
      </c>
      <c r="E44" s="29">
        <f>SUM(F44:Q44)</f>
        <v>5</v>
      </c>
      <c r="F44" s="11"/>
      <c r="G44" s="11"/>
      <c r="H44" s="13"/>
      <c r="I44" s="11"/>
      <c r="J44" s="11"/>
      <c r="K44" s="11"/>
      <c r="L44" s="11"/>
      <c r="M44" s="11"/>
      <c r="N44" s="11"/>
      <c r="O44" s="11"/>
      <c r="P44" s="11"/>
      <c r="Q44" s="11">
        <v>5</v>
      </c>
    </row>
    <row r="45" spans="2:19" ht="21" customHeight="1" thickBot="1" x14ac:dyDescent="0.25">
      <c r="B45" s="17"/>
      <c r="C45" s="43"/>
      <c r="D45" s="45"/>
      <c r="E45" s="29"/>
      <c r="F45" s="32"/>
      <c r="G45" s="32"/>
      <c r="H45" s="33"/>
      <c r="I45" s="32"/>
      <c r="J45" s="32"/>
      <c r="K45" s="32"/>
      <c r="L45" s="32"/>
      <c r="M45" s="32"/>
      <c r="N45" s="32"/>
      <c r="O45" s="32"/>
      <c r="P45" s="32"/>
      <c r="Q45" s="32"/>
    </row>
    <row r="46" spans="2:19" ht="21.75" customHeight="1" x14ac:dyDescent="0.2">
      <c r="B46" s="19"/>
      <c r="C46" s="20"/>
      <c r="D46" s="21"/>
      <c r="E46" s="34" t="s">
        <v>3</v>
      </c>
      <c r="F46" s="35">
        <f>F13+F15+F17+F19+F21+F24+F26+F29+F31+F33+F35+F37+F39+F41+F44</f>
        <v>6</v>
      </c>
      <c r="G46" s="35">
        <f t="shared" ref="G46:Q46" si="2">G13+G15+G17+G19+G21+G24+G26+G29+G31+G33+G35+G37+G39+G41+G44</f>
        <v>11</v>
      </c>
      <c r="H46" s="35">
        <f t="shared" si="2"/>
        <v>14</v>
      </c>
      <c r="I46" s="35">
        <f t="shared" si="2"/>
        <v>15</v>
      </c>
      <c r="J46" s="35">
        <f t="shared" si="2"/>
        <v>4</v>
      </c>
      <c r="K46" s="35">
        <f t="shared" si="2"/>
        <v>7</v>
      </c>
      <c r="L46" s="35">
        <f t="shared" si="2"/>
        <v>5</v>
      </c>
      <c r="M46" s="35">
        <f t="shared" si="2"/>
        <v>7</v>
      </c>
      <c r="N46" s="35">
        <f t="shared" si="2"/>
        <v>10</v>
      </c>
      <c r="O46" s="35">
        <f t="shared" si="2"/>
        <v>10</v>
      </c>
      <c r="P46" s="35">
        <f t="shared" si="2"/>
        <v>6</v>
      </c>
      <c r="Q46" s="35">
        <f t="shared" si="2"/>
        <v>5</v>
      </c>
      <c r="S46" s="22"/>
    </row>
    <row r="47" spans="2:19" ht="21.75" customHeight="1" thickBot="1" x14ac:dyDescent="0.25">
      <c r="B47" s="19"/>
      <c r="C47" s="20"/>
      <c r="D47" s="23"/>
      <c r="E47" s="36" t="s">
        <v>4</v>
      </c>
      <c r="F47" s="37">
        <f>F46</f>
        <v>6</v>
      </c>
      <c r="G47" s="37">
        <f>F47+G46</f>
        <v>17</v>
      </c>
      <c r="H47" s="37">
        <f t="shared" ref="H47:Q47" si="3">G47+H46</f>
        <v>31</v>
      </c>
      <c r="I47" s="37">
        <f t="shared" si="3"/>
        <v>46</v>
      </c>
      <c r="J47" s="37">
        <f t="shared" si="3"/>
        <v>50</v>
      </c>
      <c r="K47" s="37">
        <f t="shared" si="3"/>
        <v>57</v>
      </c>
      <c r="L47" s="37">
        <f t="shared" si="3"/>
        <v>62</v>
      </c>
      <c r="M47" s="37">
        <f t="shared" si="3"/>
        <v>69</v>
      </c>
      <c r="N47" s="37">
        <f t="shared" si="3"/>
        <v>79</v>
      </c>
      <c r="O47" s="37">
        <f t="shared" si="3"/>
        <v>89</v>
      </c>
      <c r="P47" s="37">
        <f t="shared" si="3"/>
        <v>95</v>
      </c>
      <c r="Q47" s="37">
        <f t="shared" si="3"/>
        <v>100</v>
      </c>
    </row>
    <row r="48" spans="2:19" ht="23.25" x14ac:dyDescent="0.2">
      <c r="E48" s="34" t="s">
        <v>26</v>
      </c>
      <c r="F48" s="35">
        <f>F14+F16+F18+F20+F22+F25+F27+F30+F32+F34+F36+F38+F40+F42+F45</f>
        <v>7</v>
      </c>
      <c r="G48" s="35">
        <f t="shared" ref="G48:Q48" si="4">G14+G16+G18+G20+G22+G25+G27+G30+G32+G34+G36+G38+G40+G42+G45</f>
        <v>11</v>
      </c>
      <c r="H48" s="35">
        <f t="shared" si="4"/>
        <v>14</v>
      </c>
      <c r="I48" s="35">
        <f t="shared" si="4"/>
        <v>0</v>
      </c>
      <c r="J48" s="35">
        <f t="shared" si="4"/>
        <v>0</v>
      </c>
      <c r="K48" s="35">
        <f t="shared" si="4"/>
        <v>0</v>
      </c>
      <c r="L48" s="35">
        <f t="shared" si="4"/>
        <v>0</v>
      </c>
      <c r="M48" s="35">
        <f t="shared" si="4"/>
        <v>0</v>
      </c>
      <c r="N48" s="35">
        <f t="shared" si="4"/>
        <v>0</v>
      </c>
      <c r="O48" s="35">
        <f t="shared" si="4"/>
        <v>0</v>
      </c>
      <c r="P48" s="35">
        <f t="shared" si="4"/>
        <v>0</v>
      </c>
      <c r="Q48" s="35">
        <f t="shared" si="4"/>
        <v>0</v>
      </c>
    </row>
    <row r="49" spans="5:17" ht="24" thickBot="1" x14ac:dyDescent="0.25">
      <c r="E49" s="36" t="s">
        <v>27</v>
      </c>
      <c r="F49" s="37">
        <f>F48</f>
        <v>7</v>
      </c>
      <c r="G49" s="37">
        <f>F49+G48</f>
        <v>18</v>
      </c>
      <c r="H49" s="37">
        <f t="shared" ref="H49" si="5">G49+H48</f>
        <v>32</v>
      </c>
      <c r="I49" s="37"/>
      <c r="J49" s="37"/>
      <c r="K49" s="37"/>
      <c r="L49" s="37"/>
      <c r="M49" s="37"/>
      <c r="N49" s="37"/>
      <c r="O49" s="37"/>
      <c r="P49" s="37"/>
      <c r="Q49" s="37"/>
    </row>
    <row r="50" spans="5:17" x14ac:dyDescent="0.2">
      <c r="E50" s="2">
        <v>0</v>
      </c>
      <c r="F50" s="25">
        <f t="shared" ref="F50:Q50" si="6">F47</f>
        <v>6</v>
      </c>
      <c r="G50" s="25">
        <f t="shared" si="6"/>
        <v>17</v>
      </c>
      <c r="H50" s="25">
        <f t="shared" si="6"/>
        <v>31</v>
      </c>
      <c r="I50" s="25">
        <f t="shared" si="6"/>
        <v>46</v>
      </c>
      <c r="J50" s="25">
        <f t="shared" si="6"/>
        <v>50</v>
      </c>
      <c r="K50" s="25">
        <f t="shared" si="6"/>
        <v>57</v>
      </c>
      <c r="L50" s="25">
        <f t="shared" si="6"/>
        <v>62</v>
      </c>
      <c r="M50" s="25">
        <f t="shared" si="6"/>
        <v>69</v>
      </c>
      <c r="N50" s="25">
        <f t="shared" si="6"/>
        <v>79</v>
      </c>
      <c r="O50" s="25">
        <f t="shared" si="6"/>
        <v>89</v>
      </c>
      <c r="P50" s="25">
        <f t="shared" si="6"/>
        <v>95</v>
      </c>
      <c r="Q50" s="25">
        <f t="shared" si="6"/>
        <v>100</v>
      </c>
    </row>
    <row r="51" spans="5:17" x14ac:dyDescent="0.2">
      <c r="E51" s="2">
        <v>0</v>
      </c>
      <c r="F51" s="25">
        <f>F49</f>
        <v>7</v>
      </c>
      <c r="G51" s="25">
        <f t="shared" ref="G51:H51" si="7">G49</f>
        <v>18</v>
      </c>
      <c r="H51" s="25">
        <f t="shared" si="7"/>
        <v>32</v>
      </c>
      <c r="I51" s="25" t="e">
        <f>#REF!</f>
        <v>#REF!</v>
      </c>
      <c r="J51" s="25" t="e">
        <f>#REF!</f>
        <v>#REF!</v>
      </c>
      <c r="K51" s="25"/>
      <c r="L51" s="25"/>
      <c r="M51" s="25" t="e">
        <f>#REF!</f>
        <v>#REF!</v>
      </c>
      <c r="N51" s="25"/>
      <c r="O51" s="25"/>
      <c r="P51" s="25"/>
      <c r="Q51" s="25" t="e">
        <f>#REF!</f>
        <v>#REF!</v>
      </c>
    </row>
    <row r="53" spans="5:17" x14ac:dyDescent="0.2">
      <c r="E53" s="26">
        <f>SUM(Sheet1!E13:E45)</f>
        <v>132</v>
      </c>
    </row>
  </sheetData>
  <mergeCells count="36">
    <mergeCell ref="D44:D45"/>
    <mergeCell ref="C44:C45"/>
    <mergeCell ref="D15:D16"/>
    <mergeCell ref="D17:D18"/>
    <mergeCell ref="D19:D20"/>
    <mergeCell ref="D21:D22"/>
    <mergeCell ref="C24:C25"/>
    <mergeCell ref="D24:D25"/>
    <mergeCell ref="C26:C27"/>
    <mergeCell ref="D26:D27"/>
    <mergeCell ref="C29:C30"/>
    <mergeCell ref="D29:D30"/>
    <mergeCell ref="D31:D32"/>
    <mergeCell ref="C35:C36"/>
    <mergeCell ref="D35:D36"/>
    <mergeCell ref="C33:C34"/>
    <mergeCell ref="F10:Q10"/>
    <mergeCell ref="E10:E11"/>
    <mergeCell ref="C12:D12"/>
    <mergeCell ref="D13:D14"/>
    <mergeCell ref="C13:C14"/>
    <mergeCell ref="B10:B11"/>
    <mergeCell ref="C10:D11"/>
    <mergeCell ref="C23:D23"/>
    <mergeCell ref="C17:C18"/>
    <mergeCell ref="C15:C16"/>
    <mergeCell ref="C19:C20"/>
    <mergeCell ref="C21:C22"/>
    <mergeCell ref="C41:C42"/>
    <mergeCell ref="D41:D42"/>
    <mergeCell ref="D33:D34"/>
    <mergeCell ref="C31:C32"/>
    <mergeCell ref="C37:C38"/>
    <mergeCell ref="D37:D38"/>
    <mergeCell ref="C39:C40"/>
    <mergeCell ref="D39:D40"/>
  </mergeCells>
  <printOptions horizontalCentered="1"/>
  <pageMargins left="0.25" right="0.25" top="0.75" bottom="0.75" header="0.3" footer="0.3"/>
  <pageSetup paperSize="8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6" sqref="D16"/>
    </sheetView>
  </sheetViews>
  <sheetFormatPr defaultRowHeight="14.25" x14ac:dyDescent="0.2"/>
  <cols>
    <col min="1" max="1" width="141.25" bestFit="1" customWidth="1"/>
  </cols>
  <sheetData>
    <row r="1" spans="1:4" ht="23.25" x14ac:dyDescent="0.2">
      <c r="A1" s="39" t="s">
        <v>6</v>
      </c>
      <c r="B1">
        <v>1</v>
      </c>
      <c r="C1">
        <f>B1/$B$17*100</f>
        <v>3.3333333333333335</v>
      </c>
      <c r="D1">
        <v>3</v>
      </c>
    </row>
    <row r="2" spans="1:4" ht="23.25" x14ac:dyDescent="0.2">
      <c r="A2" s="38" t="s">
        <v>7</v>
      </c>
      <c r="B2">
        <v>0.5</v>
      </c>
      <c r="C2">
        <f t="shared" ref="C2:C15" si="0">B2/$B$17*100</f>
        <v>1.6666666666666667</v>
      </c>
      <c r="D2">
        <v>2</v>
      </c>
    </row>
    <row r="3" spans="1:4" ht="23.25" x14ac:dyDescent="0.2">
      <c r="A3" s="38" t="s">
        <v>8</v>
      </c>
      <c r="B3">
        <v>1.5</v>
      </c>
      <c r="C3">
        <f t="shared" si="0"/>
        <v>5</v>
      </c>
      <c r="D3">
        <v>5</v>
      </c>
    </row>
    <row r="4" spans="1:4" ht="23.25" x14ac:dyDescent="0.2">
      <c r="A4" s="38" t="s">
        <v>9</v>
      </c>
      <c r="B4">
        <v>0.5</v>
      </c>
      <c r="C4">
        <f t="shared" si="0"/>
        <v>1.6666666666666667</v>
      </c>
      <c r="D4">
        <v>2</v>
      </c>
    </row>
    <row r="5" spans="1:4" ht="23.25" x14ac:dyDescent="0.2">
      <c r="A5" s="38" t="s">
        <v>10</v>
      </c>
      <c r="B5">
        <v>1.5</v>
      </c>
      <c r="C5">
        <f t="shared" si="0"/>
        <v>5</v>
      </c>
      <c r="D5">
        <v>5</v>
      </c>
    </row>
    <row r="6" spans="1:4" ht="23.25" x14ac:dyDescent="0.2">
      <c r="A6" s="39" t="s">
        <v>12</v>
      </c>
      <c r="B6">
        <v>1</v>
      </c>
      <c r="C6">
        <f t="shared" si="0"/>
        <v>3.3333333333333335</v>
      </c>
      <c r="D6">
        <v>3</v>
      </c>
    </row>
    <row r="7" spans="1:4" ht="23.25" x14ac:dyDescent="0.2">
      <c r="A7" s="38" t="s">
        <v>13</v>
      </c>
      <c r="B7">
        <v>1</v>
      </c>
      <c r="C7">
        <f t="shared" si="0"/>
        <v>3.3333333333333335</v>
      </c>
      <c r="D7">
        <v>3</v>
      </c>
    </row>
    <row r="8" spans="1:4" ht="23.25" x14ac:dyDescent="0.2">
      <c r="A8" s="40" t="s">
        <v>15</v>
      </c>
      <c r="B8">
        <v>3</v>
      </c>
      <c r="C8">
        <f t="shared" si="0"/>
        <v>10</v>
      </c>
      <c r="D8">
        <v>10</v>
      </c>
    </row>
    <row r="9" spans="1:4" ht="23.25" x14ac:dyDescent="0.2">
      <c r="A9" s="40" t="s">
        <v>16</v>
      </c>
      <c r="B9">
        <v>2</v>
      </c>
      <c r="C9">
        <f t="shared" si="0"/>
        <v>6.666666666666667</v>
      </c>
      <c r="D9">
        <v>6</v>
      </c>
    </row>
    <row r="10" spans="1:4" ht="23.25" x14ac:dyDescent="0.2">
      <c r="A10" s="40" t="s">
        <v>17</v>
      </c>
      <c r="B10">
        <v>2</v>
      </c>
      <c r="C10">
        <f t="shared" si="0"/>
        <v>6.666666666666667</v>
      </c>
      <c r="D10">
        <v>6</v>
      </c>
    </row>
    <row r="11" spans="1:4" ht="23.25" x14ac:dyDescent="0.2">
      <c r="A11" s="40" t="s">
        <v>18</v>
      </c>
      <c r="B11">
        <v>10</v>
      </c>
      <c r="C11">
        <f t="shared" si="0"/>
        <v>33.333333333333329</v>
      </c>
      <c r="D11">
        <v>35</v>
      </c>
    </row>
    <row r="12" spans="1:4" ht="23.25" x14ac:dyDescent="0.2">
      <c r="A12" s="40" t="s">
        <v>19</v>
      </c>
      <c r="B12">
        <v>1</v>
      </c>
      <c r="C12">
        <f t="shared" si="0"/>
        <v>3.3333333333333335</v>
      </c>
      <c r="D12">
        <v>3</v>
      </c>
    </row>
    <row r="13" spans="1:4" ht="23.25" x14ac:dyDescent="0.2">
      <c r="A13" s="40" t="s">
        <v>20</v>
      </c>
      <c r="B13">
        <v>2</v>
      </c>
      <c r="C13">
        <f t="shared" si="0"/>
        <v>6.666666666666667</v>
      </c>
      <c r="D13">
        <v>6</v>
      </c>
    </row>
    <row r="14" spans="1:4" ht="23.25" x14ac:dyDescent="0.2">
      <c r="A14" s="40" t="s">
        <v>21</v>
      </c>
      <c r="B14">
        <v>2</v>
      </c>
      <c r="C14">
        <f t="shared" si="0"/>
        <v>6.666666666666667</v>
      </c>
      <c r="D14">
        <v>6</v>
      </c>
    </row>
    <row r="15" spans="1:4" ht="23.25" x14ac:dyDescent="0.2">
      <c r="A15" s="40" t="s">
        <v>23</v>
      </c>
      <c r="B15">
        <v>1</v>
      </c>
      <c r="C15">
        <f t="shared" si="0"/>
        <v>3.3333333333333335</v>
      </c>
      <c r="D15">
        <v>5</v>
      </c>
    </row>
    <row r="17" spans="2:4" x14ac:dyDescent="0.2">
      <c r="B17">
        <f>SUM(B1:B15)</f>
        <v>30</v>
      </c>
      <c r="C17">
        <f t="shared" ref="C17:D17" si="1">SUM(C1:C15)</f>
        <v>99.999999999999986</v>
      </c>
      <c r="D17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Pawarotorn Chaipetch</cp:lastModifiedBy>
  <cp:lastPrinted>2016-10-27T02:53:39Z</cp:lastPrinted>
  <dcterms:created xsi:type="dcterms:W3CDTF">2014-02-25T10:44:11Z</dcterms:created>
  <dcterms:modified xsi:type="dcterms:W3CDTF">2016-12-26T03:25:54Z</dcterms:modified>
</cp:coreProperties>
</file>