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1600" windowHeight="10320" activeTab="3"/>
  </bookViews>
  <sheets>
    <sheet name="สงขลา1" sheetId="2" r:id="rId1"/>
    <sheet name="พัทลุง" sheetId="3" r:id="rId2"/>
    <sheet name="สตูล" sheetId="4" r:id="rId3"/>
    <sheet name="สงขลา2" sheetId="5" r:id="rId4"/>
    <sheet name="Sheet1" sheetId="6" state="hidden" r:id="rId5"/>
  </sheets>
  <definedNames>
    <definedName name="_xlnm.Print_Area" localSheetId="1">พัทลุง!$A$1:$AI$26</definedName>
    <definedName name="_xlnm.Print_Area" localSheetId="0">สงขลา1!$A$1:$AI$50</definedName>
    <definedName name="_xlnm.Print_Area" localSheetId="2">สตูล!$A$1:$AI$26</definedName>
  </definedNames>
  <calcPr calcId="152511"/>
</workbook>
</file>

<file path=xl/calcChain.xml><?xml version="1.0" encoding="utf-8"?>
<calcChain xmlns="http://schemas.openxmlformats.org/spreadsheetml/2006/main">
  <c r="AM5" i="2" l="1"/>
  <c r="AQ5" i="2" s="1"/>
  <c r="AN5" i="2"/>
  <c r="AR5" i="2" s="1"/>
  <c r="AO5" i="2"/>
  <c r="AS5" i="2" s="1"/>
  <c r="AM6" i="2"/>
  <c r="AQ6" i="2" s="1"/>
  <c r="AN6" i="2"/>
  <c r="AR6" i="2" s="1"/>
  <c r="AO6" i="2"/>
  <c r="AS6" i="2" s="1"/>
  <c r="AM7" i="2"/>
  <c r="AQ7" i="2" s="1"/>
  <c r="AN7" i="2"/>
  <c r="AR7" i="2" s="1"/>
  <c r="AO7" i="2"/>
  <c r="AS7" i="2" s="1"/>
  <c r="AM8" i="2"/>
  <c r="AQ8" i="2" s="1"/>
  <c r="AN8" i="2"/>
  <c r="AR8" i="2" s="1"/>
  <c r="AO8" i="2"/>
  <c r="AS8" i="2" s="1"/>
  <c r="AM9" i="2"/>
  <c r="AQ9" i="2" s="1"/>
  <c r="AN9" i="2"/>
  <c r="AR9" i="2" s="1"/>
  <c r="AO9" i="2"/>
  <c r="AS9" i="2" s="1"/>
  <c r="AM10" i="2"/>
  <c r="AQ10" i="2" s="1"/>
  <c r="AN10" i="2"/>
  <c r="AR10" i="2" s="1"/>
  <c r="AO10" i="2"/>
  <c r="AS10" i="2" s="1"/>
  <c r="AM11" i="2"/>
  <c r="AQ11" i="2" s="1"/>
  <c r="AN11" i="2"/>
  <c r="AR11" i="2" s="1"/>
  <c r="AO11" i="2"/>
  <c r="AS11" i="2" s="1"/>
  <c r="AM12" i="2"/>
  <c r="AQ12" i="2" s="1"/>
  <c r="AN12" i="2"/>
  <c r="AR12" i="2" s="1"/>
  <c r="AO12" i="2"/>
  <c r="AS12" i="2" s="1"/>
  <c r="AM13" i="2"/>
  <c r="AQ13" i="2" s="1"/>
  <c r="AN13" i="2"/>
  <c r="AR13" i="2" s="1"/>
  <c r="AO13" i="2"/>
  <c r="AS13" i="2" s="1"/>
  <c r="AM14" i="2"/>
  <c r="AQ14" i="2" s="1"/>
  <c r="AN14" i="2"/>
  <c r="AR14" i="2" s="1"/>
  <c r="AO14" i="2"/>
  <c r="AS14" i="2" s="1"/>
  <c r="AM15" i="2"/>
  <c r="AQ15" i="2" s="1"/>
  <c r="AN15" i="2"/>
  <c r="AR15" i="2" s="1"/>
  <c r="AO15" i="2"/>
  <c r="AS15" i="2" s="1"/>
  <c r="AM16" i="2"/>
  <c r="AQ16" i="2" s="1"/>
  <c r="AN16" i="2"/>
  <c r="AR16" i="2" s="1"/>
  <c r="AO16" i="2"/>
  <c r="AS16" i="2" s="1"/>
  <c r="AM17" i="2"/>
  <c r="AQ17" i="2" s="1"/>
  <c r="AN17" i="2"/>
  <c r="AR17" i="2" s="1"/>
  <c r="AO17" i="2"/>
  <c r="AS17" i="2" s="1"/>
  <c r="AM18" i="2"/>
  <c r="AQ18" i="2" s="1"/>
  <c r="AN18" i="2"/>
  <c r="AR18" i="2" s="1"/>
  <c r="AO18" i="2"/>
  <c r="AS18" i="2" s="1"/>
  <c r="AM19" i="2"/>
  <c r="AQ19" i="2" s="1"/>
  <c r="AN19" i="2"/>
  <c r="AR19" i="2" s="1"/>
  <c r="AO19" i="2"/>
  <c r="AS19" i="2" s="1"/>
  <c r="AM20" i="2"/>
  <c r="AQ20" i="2" s="1"/>
  <c r="AN20" i="2"/>
  <c r="AR20" i="2" s="1"/>
  <c r="AO20" i="2"/>
  <c r="AS20" i="2" s="1"/>
  <c r="AM21" i="2"/>
  <c r="AQ21" i="2" s="1"/>
  <c r="AN21" i="2"/>
  <c r="AR21" i="2" s="1"/>
  <c r="AO21" i="2"/>
  <c r="AS21" i="2" s="1"/>
  <c r="AM22" i="2"/>
  <c r="AQ22" i="2" s="1"/>
  <c r="AN22" i="2"/>
  <c r="AR22" i="2" s="1"/>
  <c r="AO22" i="2"/>
  <c r="AS22" i="2" s="1"/>
  <c r="AM23" i="2"/>
  <c r="AQ23" i="2" s="1"/>
  <c r="AN23" i="2"/>
  <c r="AR23" i="2" s="1"/>
  <c r="AO23" i="2"/>
  <c r="AS23" i="2" s="1"/>
  <c r="AM24" i="2"/>
  <c r="AQ24" i="2" s="1"/>
  <c r="AN24" i="2"/>
  <c r="AR24" i="2" s="1"/>
  <c r="AO24" i="2"/>
  <c r="AS24" i="2" s="1"/>
  <c r="AM25" i="2"/>
  <c r="AQ25" i="2" s="1"/>
  <c r="AN25" i="2"/>
  <c r="AR25" i="2" s="1"/>
  <c r="AO25" i="2"/>
  <c r="AS25" i="2" s="1"/>
  <c r="AM26" i="2"/>
  <c r="AQ26" i="2" s="1"/>
  <c r="AN26" i="2"/>
  <c r="AR26" i="2" s="1"/>
  <c r="AO26" i="2"/>
  <c r="AS26" i="2" s="1"/>
  <c r="AM27" i="2"/>
  <c r="AQ27" i="2" s="1"/>
  <c r="AN27" i="2"/>
  <c r="AR27" i="2" s="1"/>
  <c r="AO27" i="2"/>
  <c r="AS27" i="2" s="1"/>
  <c r="AM28" i="2"/>
  <c r="AQ28" i="2" s="1"/>
  <c r="AN28" i="2"/>
  <c r="AR28" i="2" s="1"/>
  <c r="AO28" i="2"/>
  <c r="AS28" i="2" s="1"/>
  <c r="AM29" i="2"/>
  <c r="AQ29" i="2" s="1"/>
  <c r="AN29" i="2"/>
  <c r="AR29" i="2" s="1"/>
  <c r="AO29" i="2"/>
  <c r="AS29" i="2" s="1"/>
  <c r="AM30" i="2"/>
  <c r="AQ30" i="2" s="1"/>
  <c r="AN30" i="2"/>
  <c r="AR30" i="2" s="1"/>
  <c r="AO30" i="2"/>
  <c r="AS30" i="2" s="1"/>
  <c r="AM31" i="2"/>
  <c r="AQ31" i="2" s="1"/>
  <c r="AN31" i="2"/>
  <c r="AR31" i="2" s="1"/>
  <c r="AO31" i="2"/>
  <c r="AS31" i="2" s="1"/>
  <c r="AO4" i="2"/>
  <c r="AS4" i="2" s="1"/>
  <c r="AN4" i="2"/>
  <c r="AR4" i="2" s="1"/>
  <c r="AM4" i="2"/>
  <c r="AQ4" i="2" s="1"/>
  <c r="R10" i="5" l="1"/>
  <c r="S10" i="5"/>
  <c r="T10" i="5"/>
  <c r="U10" i="5"/>
  <c r="M10" i="5"/>
  <c r="N10" i="5"/>
  <c r="O10" i="5"/>
  <c r="P10" i="5"/>
  <c r="R25" i="4"/>
  <c r="S25" i="4"/>
  <c r="T25" i="4"/>
  <c r="U25" i="4"/>
  <c r="M25" i="4"/>
  <c r="N25" i="4"/>
  <c r="O25" i="4"/>
  <c r="P25" i="4"/>
  <c r="R25" i="3"/>
  <c r="S25" i="3"/>
  <c r="T25" i="3"/>
  <c r="U25" i="3"/>
  <c r="M25" i="3"/>
  <c r="N25" i="3"/>
  <c r="O25" i="3"/>
  <c r="P25" i="3"/>
  <c r="M49" i="2"/>
  <c r="N49" i="2"/>
  <c r="O49" i="2"/>
  <c r="P49" i="2"/>
  <c r="D3" i="6" l="1"/>
  <c r="D4" i="6"/>
  <c r="D5" i="6"/>
  <c r="D2" i="6"/>
  <c r="C6" i="6"/>
  <c r="B6" i="6"/>
  <c r="X10" i="5"/>
  <c r="Y10" i="5"/>
  <c r="W10" i="5"/>
  <c r="AI5" i="5"/>
  <c r="AI6" i="5"/>
  <c r="AI7" i="5"/>
  <c r="AI8" i="5"/>
  <c r="AI9" i="5"/>
  <c r="AI4" i="5"/>
  <c r="AA10" i="5"/>
  <c r="AB10" i="5"/>
  <c r="AD10" i="5"/>
  <c r="AF10" i="5"/>
  <c r="AH10" i="5"/>
  <c r="H25" i="4"/>
  <c r="X25" i="4"/>
  <c r="Y25" i="4"/>
  <c r="W25" i="4"/>
  <c r="AI5" i="4"/>
  <c r="AI6" i="4"/>
  <c r="AI7" i="4"/>
  <c r="AI8" i="4"/>
  <c r="AI9" i="4"/>
  <c r="AI10" i="4"/>
  <c r="AI11" i="4"/>
  <c r="AI12" i="4"/>
  <c r="AI13" i="4"/>
  <c r="AI14" i="4"/>
  <c r="AI15" i="4"/>
  <c r="AI17" i="4"/>
  <c r="AI19" i="4"/>
  <c r="AI20" i="4"/>
  <c r="AI21" i="4"/>
  <c r="AI22" i="4"/>
  <c r="AI23" i="4"/>
  <c r="AI24" i="4"/>
  <c r="AI4" i="4"/>
  <c r="AC15" i="4"/>
  <c r="AE15" i="4"/>
  <c r="AG15" i="4"/>
  <c r="AC16" i="4"/>
  <c r="AE16" i="4"/>
  <c r="AG16" i="4"/>
  <c r="AH16" i="4" s="1"/>
  <c r="AI16" i="4" s="1"/>
  <c r="AH18" i="4"/>
  <c r="AI18" i="4" s="1"/>
  <c r="AA25" i="4"/>
  <c r="AB25" i="4"/>
  <c r="AD25" i="4"/>
  <c r="AF25" i="4"/>
  <c r="H25" i="3"/>
  <c r="X25" i="3"/>
  <c r="Y25" i="3"/>
  <c r="W25" i="3"/>
  <c r="AI5" i="3"/>
  <c r="AI6" i="3"/>
  <c r="AI7" i="3"/>
  <c r="AI8" i="3"/>
  <c r="AI9" i="3"/>
  <c r="AI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4" i="3"/>
  <c r="AE5" i="3"/>
  <c r="AE6" i="3"/>
  <c r="AE7" i="3"/>
  <c r="AE8" i="3"/>
  <c r="AE9" i="3"/>
  <c r="AE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4" i="3"/>
  <c r="AC5" i="3"/>
  <c r="AC6" i="3"/>
  <c r="AC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4" i="3"/>
  <c r="AG4" i="3"/>
  <c r="AG5" i="3"/>
  <c r="AG6" i="3"/>
  <c r="AA25" i="3"/>
  <c r="AB25" i="3"/>
  <c r="AD25" i="3"/>
  <c r="AF25" i="3"/>
  <c r="AH25" i="3"/>
  <c r="H49" i="2"/>
  <c r="U50" i="2" s="1"/>
  <c r="S49" i="2"/>
  <c r="T49" i="2"/>
  <c r="R49" i="2"/>
  <c r="AC49" i="2"/>
  <c r="X33" i="2"/>
  <c r="W33" i="2"/>
  <c r="D6" i="6" l="1"/>
  <c r="AI26" i="3"/>
  <c r="AG26" i="3"/>
  <c r="AC26" i="4"/>
  <c r="AG26" i="4"/>
  <c r="Z26" i="4"/>
  <c r="AE26" i="4"/>
  <c r="AI26" i="4"/>
  <c r="AH25" i="4"/>
  <c r="Z26" i="3"/>
  <c r="AE26" i="3"/>
  <c r="AC26" i="3"/>
  <c r="AI5" i="2"/>
  <c r="AI6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G5" i="2"/>
  <c r="AG6" i="2"/>
  <c r="AG7" i="2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E5" i="2"/>
  <c r="AE6" i="2"/>
  <c r="AE7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C5" i="2"/>
  <c r="AC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I4" i="2"/>
  <c r="AG4" i="2"/>
  <c r="AE4" i="2"/>
  <c r="AC4" i="2"/>
  <c r="AC32" i="2"/>
  <c r="AE32" i="2"/>
  <c r="AG32" i="2"/>
  <c r="AI32" i="2"/>
  <c r="AA33" i="2"/>
  <c r="AB33" i="2"/>
  <c r="AD33" i="2"/>
  <c r="AF33" i="2"/>
  <c r="AH33" i="2"/>
  <c r="AI34" i="2" l="1"/>
  <c r="AG34" i="2"/>
  <c r="AE34" i="2"/>
  <c r="AC34" i="2"/>
  <c r="Q34" i="2" l="1"/>
  <c r="H10" i="5" l="1"/>
  <c r="AG11" i="5" l="1"/>
  <c r="AE11" i="5"/>
  <c r="AC11" i="5"/>
  <c r="Z11" i="5"/>
  <c r="AI11" i="5"/>
  <c r="Q26" i="3"/>
  <c r="V26" i="3"/>
  <c r="V11" i="5"/>
  <c r="Q11" i="5"/>
  <c r="V26" i="4"/>
  <c r="Q26" i="4"/>
</calcChain>
</file>

<file path=xl/sharedStrings.xml><?xml version="1.0" encoding="utf-8"?>
<sst xmlns="http://schemas.openxmlformats.org/spreadsheetml/2006/main" count="716" uniqueCount="158">
  <si>
    <t>รหัสแขวง</t>
  </si>
  <si>
    <t>หมายเลขทางหลวง</t>
  </si>
  <si>
    <t>หมายเลขควบคุม</t>
  </si>
  <si>
    <t>ชื่อสายทาง</t>
  </si>
  <si>
    <t>จำนวนช่องจราจร</t>
  </si>
  <si>
    <t>ทิศทางสำรวจ</t>
  </si>
  <si>
    <t>วันที่สำรวจ</t>
  </si>
  <si>
    <t>ประเภท
ผิวทาง</t>
  </si>
  <si>
    <t>แขวงทางหลวงสงขลาที่ 1</t>
  </si>
  <si>
    <t>ควนหิน - สงขลา</t>
  </si>
  <si>
    <t>F2</t>
  </si>
  <si>
    <t>R2</t>
  </si>
  <si>
    <t>ปากระวะ - สทิงพระ</t>
  </si>
  <si>
    <t>F1</t>
  </si>
  <si>
    <t>R1</t>
  </si>
  <si>
    <t>สทิงพระ - เกาะยอ</t>
  </si>
  <si>
    <t>125+011</t>
  </si>
  <si>
    <t>165+583</t>
  </si>
  <si>
    <t>เกาะยอ - ทุ่งหวัง</t>
  </si>
  <si>
    <t>น้ำกระจาย - คลองวง</t>
  </si>
  <si>
    <t>คลองวง - ท่าท้อน</t>
  </si>
  <si>
    <t>ทางเข้าสนามบินหาดใหญ่</t>
  </si>
  <si>
    <t>ทางเข้าสถานีรถไฟบางกล่ำ</t>
  </si>
  <si>
    <t>ควนลัง - หาดใหญ่</t>
  </si>
  <si>
    <t>ทางเข้าเขาแดง</t>
  </si>
  <si>
    <t>สามแยกทุ่งหวัง - สงขลา</t>
  </si>
  <si>
    <t>ทางเข้าหาดใหญ่</t>
  </si>
  <si>
    <t>แขวงทางหลวงพัทลุง</t>
  </si>
  <si>
    <t>ไม้เสียบ - หัวถนน</t>
  </si>
  <si>
    <t>ลำปำ - พัทลุง</t>
  </si>
  <si>
    <t>สี่แยกช่องโก - ทุ่งข่า</t>
  </si>
  <si>
    <t>ห้วยทราย - ปากพะยูน</t>
  </si>
  <si>
    <t>ท่านางพรหม - จงเก</t>
  </si>
  <si>
    <t>แม่ขรี - โหล๊ะจังกระ</t>
  </si>
  <si>
    <t>ป่าบอนเหนือ - โหล๊ะจังกระ</t>
  </si>
  <si>
    <t>โหล๊ะจังกระ - บ้านนา</t>
  </si>
  <si>
    <t>ควนดินสอ - เขาปู่</t>
  </si>
  <si>
    <t>เขาปู่ - ป่าพะยอม</t>
  </si>
  <si>
    <t>สี่แยกโพธิ์ทอง - เขาปู่</t>
  </si>
  <si>
    <t>โคกทราย - ปากพะยูน</t>
  </si>
  <si>
    <t>สี่แยกโพธิ์ทอง - ควนขนุน</t>
  </si>
  <si>
    <t>ควนขนุน - ทะเลน้อย</t>
  </si>
  <si>
    <t>แม่ขรี - ตะโหมด</t>
  </si>
  <si>
    <t>ท่ามิหรำ - โคกกอก</t>
  </si>
  <si>
    <t>ไสยวน  - ควนขนุน</t>
  </si>
  <si>
    <t>แขวงทางหลวงสตูล</t>
  </si>
  <si>
    <t>บ้านนา - หยงสตาร์</t>
  </si>
  <si>
    <t>ค่ายรวมมิตร - ย่านซื่อ</t>
  </si>
  <si>
    <t>ย่านซื่อ - ตำมะลัง</t>
  </si>
  <si>
    <t>92+974</t>
  </si>
  <si>
    <t>99+890</t>
  </si>
  <si>
    <t>75+725</t>
  </si>
  <si>
    <t>89+115</t>
  </si>
  <si>
    <t>ฉลุง - ละงู</t>
  </si>
  <si>
    <t>สตูล - เจ๊ะบิลัง</t>
  </si>
  <si>
    <t>เขาขาว - ท่าเรือปากบารา</t>
  </si>
  <si>
    <t>ควนเนียง - ปากบาง</t>
  </si>
  <si>
    <t>ทางเข้าท่าเรือเกาะนก</t>
  </si>
  <si>
    <t>ท่าพญา - ทุ่งยาว</t>
  </si>
  <si>
    <t>ทุ่งตำเสา - สวนเทศ</t>
  </si>
  <si>
    <t>ทางเข้าด่านศุลกากรสตูล</t>
  </si>
  <si>
    <t>ควนสตอ - วังประจัน</t>
  </si>
  <si>
    <t>ทางเข้ากำแพง</t>
  </si>
  <si>
    <t>แขวงทางหลวงสงขลาที่ 2</t>
  </si>
  <si>
    <t>นาหม่อม - จะนะ</t>
  </si>
  <si>
    <t>จะนะ - ปาแด</t>
  </si>
  <si>
    <t>ทุ่งหวัง - นาทวี</t>
  </si>
  <si>
    <t>รวม</t>
  </si>
  <si>
    <t>-</t>
  </si>
  <si>
    <t>เฉลี่ย</t>
  </si>
  <si>
    <t>0+278</t>
  </si>
  <si>
    <t>0+000</t>
  </si>
  <si>
    <t>30+843</t>
  </si>
  <si>
    <t>31+224</t>
  </si>
  <si>
    <t>29+224</t>
  </si>
  <si>
    <t>29+724</t>
  </si>
  <si>
    <t>2+651</t>
  </si>
  <si>
    <t>11+716</t>
  </si>
  <si>
    <t>0+300</t>
  </si>
  <si>
    <t>A.C.</t>
  </si>
  <si>
    <t>รอยแตกตามขวาง(แผ่น)</t>
  </si>
  <si>
    <t>รอยแตกที่มุม (แผ่น)</t>
  </si>
  <si>
    <t>วัสดุยาแนวรอยต่อเสียหาย (แผ่น)</t>
  </si>
  <si>
    <t>168+266</t>
  </si>
  <si>
    <t>178+090</t>
  </si>
  <si>
    <t>C.C.</t>
  </si>
  <si>
    <t>จำนวนแผ่นรอยเลื่อนต่างระดับของผิวทาง (แผ่น)</t>
  </si>
  <si>
    <t>155+141</t>
  </si>
  <si>
    <t>159+143</t>
  </si>
  <si>
    <t>0+108</t>
  </si>
  <si>
    <t>2+550</t>
  </si>
  <si>
    <t>16+430</t>
  </si>
  <si>
    <t>16+292</t>
  </si>
  <si>
    <t>19+574</t>
  </si>
  <si>
    <t>22+020</t>
  </si>
  <si>
    <t>19+751</t>
  </si>
  <si>
    <t>24+105</t>
  </si>
  <si>
    <t>22+250</t>
  </si>
  <si>
    <t>24+315</t>
  </si>
  <si>
    <t>25+977</t>
  </si>
  <si>
    <t>32+401</t>
  </si>
  <si>
    <t>35+233</t>
  </si>
  <si>
    <t>36+293</t>
  </si>
  <si>
    <t>38+312</t>
  </si>
  <si>
    <t>42+762</t>
  </si>
  <si>
    <t>18+700</t>
  </si>
  <si>
    <t>20+500</t>
  </si>
  <si>
    <t>23+428</t>
  </si>
  <si>
    <t>สำนักงานทางหลวงที่ 18 สรุปค่าความเสียหายของผิวลาดยาง แขวงทางหลวงสงขลาที่ 1</t>
  </si>
  <si>
    <t>สำนักงานทางหลวงที่ 18 สรุปค่าความเสียหายของผิวคอนกรีต แขวงทางหลวงสงขลาที่ 1</t>
  </si>
  <si>
    <t>สำนักงานทางหลวงที่ 18 สรุปค่าความเสียหายของผิวลาดยาง แขวงทางหลวงพัทลุง</t>
  </si>
  <si>
    <t>สำนักงานทางหลวงที่ 18 สรุปค่าความเสียหายของผิวลาดยาง แขวงทางหลวงสตูล</t>
  </si>
  <si>
    <t>สำนักงานทางหลวงที่ 18 สรุปค่าความเสียหายของผิวลาดยาง แขวงทางหลวงสงขลาที่ 2</t>
  </si>
  <si>
    <t>17+350</t>
  </si>
  <si>
    <t>โคกสัก - หาดไข่เต่า</t>
  </si>
  <si>
    <t>15+986</t>
  </si>
  <si>
    <t>สงขลา1</t>
  </si>
  <si>
    <t>พัทลุง</t>
  </si>
  <si>
    <t>สตูล</t>
  </si>
  <si>
    <t>สงขลา2</t>
  </si>
  <si>
    <t>ลาดยาง</t>
  </si>
  <si>
    <t>คอนกรีต</t>
  </si>
  <si>
    <t>L2</t>
  </si>
  <si>
    <t>L1</t>
  </si>
  <si>
    <t>แขวงทางหลวง</t>
  </si>
  <si>
    <t>กิโลเมตรเริ่มต้น</t>
  </si>
  <si>
    <t>กิโลเมตรสิ้นสุด</t>
  </si>
  <si>
    <t>ระยะทาง
(กิโลเมตร)</t>
  </si>
  <si>
    <t>ระยะทางที่มีค่า IRI ในช่วงต่าง ๆ (กิโลเมตร)</t>
  </si>
  <si>
    <t>IRI เฉลี่ย
(เมตร/กิโลเมตร)</t>
  </si>
  <si>
    <t>ระยะทางที่มีค่าร่องล้อในช่วงต่าง ๆ (กิโลเมตร)</t>
  </si>
  <si>
    <t>Rutting เฉลี่ย (มิลลิเมตร)</t>
  </si>
  <si>
    <t>ระยะทางที่มีค่า MPD ในช่วงต่าง ๆ (กิโลเมตร)</t>
  </si>
  <si>
    <t>MPD
(มิลลิเมตร)</t>
  </si>
  <si>
    <t>รอยแตก  ต่อเนื่อง(ตารางเมตร)</t>
  </si>
  <si>
    <t>รอยแตก 
ไม่ต่อเนื่อง(เมตร)</t>
  </si>
  <si>
    <t>ร้อยละรอยแตก</t>
  </si>
  <si>
    <t>หลุดร่อน (ตารางเมตร)</t>
  </si>
  <si>
    <t>ร้อยละหลุดร่อน</t>
  </si>
  <si>
    <t xml:space="preserve"> รอยปะซ่อม (ตารางเมตร)</t>
  </si>
  <si>
    <t>ร้อยละรอยปะซ่อม</t>
  </si>
  <si>
    <t>หลุมบ่อ (ตารางเมตร)</t>
  </si>
  <si>
    <t xml:space="preserve"> ร้อยละหลุมบ่อ </t>
  </si>
  <si>
    <t>IRI &lt; 2.5</t>
  </si>
  <si>
    <t>2.5 ≤ IRI &lt; 3.5</t>
  </si>
  <si>
    <t>3.5 ≤ IRI &lt; 5</t>
  </si>
  <si>
    <t>IRI ≥ 5</t>
  </si>
  <si>
    <t>Rut &lt; 10</t>
  </si>
  <si>
    <t>10 ≤ Rut &lt; 15</t>
  </si>
  <si>
    <t>15 ≤ Rut &lt; 20</t>
  </si>
  <si>
    <t>Rut ≥ 20</t>
  </si>
  <si>
    <t>MPD &lt; 0.25</t>
  </si>
  <si>
    <t>0.25 ≤ MPD &lt; 0.5</t>
  </si>
  <si>
    <t>MPD ≥ 0.5</t>
  </si>
  <si>
    <t>รอยแตกตามยาว (แผ่น)</t>
  </si>
  <si>
    <t>รอยบิ่นกะเทาะที่รอยต่อ (แผ่น)</t>
  </si>
  <si>
    <t>รอยปะซ่อม (ตารางเมตร)</t>
  </si>
  <si>
    <t>Faulting &gt; 12 มิลลิเมตร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</si>
</sst>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87" formatCode="_(* #,##0.00_);_(* \(#,##0.00\);_(* &quot;-&quot;??_);_(@_)"/>
    <numFmt numFmtId="188" formatCode="0\+000"/>
    <numFmt numFmtId="189" formatCode="0.000"/>
    <numFmt numFmtId="190" formatCode="[$-1070000]d/mm/yyyy;@"/>
    <numFmt numFmtId="191" formatCode="[$-107041E]d\ mmm\ yy;@"/>
    <numFmt numFmtId="192" formatCode="#,##0.000"/>
    <numFmt numFmtId="193" formatCode="000\+000"/>
    <numFmt numFmtId="194" formatCode="000&quot;+&quot;000"/>
  </numFmts>
  <fonts count="12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0"/>
      <name val="Arial"/>
      <family val="2"/>
    </font>
    <font>
      <sz val="11"/>
      <color theme="1"/>
      <name val="Tahoma"/>
      <family val="2"/>
      <scheme val="minor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b/>
      <sz val="16"/>
      <color indexed="8"/>
      <name val="Angsana New"/>
      <family val="1"/>
    </font>
    <font>
      <b/>
      <sz val="24"/>
      <name val="AngsanaUPC"/>
      <family val="1"/>
      <charset val="222"/>
    </font>
    <font>
      <sz val="11"/>
      <color indexed="8"/>
      <name val="Calibri"/>
      <family val="2"/>
      <charset val="222"/>
    </font>
    <font>
      <sz val="11"/>
      <color indexed="8"/>
      <name val="Calibri"/>
      <family val="2"/>
    </font>
    <font>
      <sz val="16"/>
      <color rgb="FF000000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291">
    <xf numFmtId="0" fontId="0" fillId="0" borderId="0"/>
    <xf numFmtId="0" fontId="2" fillId="0" borderId="0"/>
    <xf numFmtId="187" fontId="2" fillId="0" borderId="0" applyFont="0" applyFill="0" applyBorder="0" applyAlignment="0" applyProtection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4" fillId="0" borderId="0"/>
    <xf numFmtId="0" fontId="4" fillId="0" borderId="0"/>
    <xf numFmtId="0" fontId="2" fillId="0" borderId="0"/>
    <xf numFmtId="0" fontId="4" fillId="0" borderId="0"/>
    <xf numFmtId="194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7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0" fontId="3" fillId="0" borderId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3" fontId="8" fillId="0" borderId="7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3" fontId="1" fillId="0" borderId="0" applyFont="0" applyFill="0" applyBorder="0" applyAlignment="0" applyProtection="0"/>
    <xf numFmtId="0" fontId="1" fillId="0" borderId="0"/>
    <xf numFmtId="19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93" fontId="1" fillId="0" borderId="0" applyFont="0" applyFill="0" applyBorder="0" applyAlignment="0" applyProtection="0"/>
    <xf numFmtId="0" fontId="1" fillId="0" borderId="0"/>
    <xf numFmtId="0" fontId="4" fillId="0" borderId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1" fillId="0" borderId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3" fontId="1" fillId="0" borderId="0" applyFont="0" applyFill="0" applyBorder="0" applyAlignment="0" applyProtection="0"/>
    <xf numFmtId="0" fontId="1" fillId="0" borderId="0"/>
    <xf numFmtId="0" fontId="1" fillId="0" borderId="0"/>
    <xf numFmtId="194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87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10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9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98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/>
    <xf numFmtId="0" fontId="5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88" fontId="5" fillId="0" borderId="1" xfId="0" applyNumberFormat="1" applyFont="1" applyFill="1" applyBorder="1" applyAlignment="1">
      <alignment horizontal="center" vertical="center"/>
    </xf>
    <xf numFmtId="189" fontId="5" fillId="0" borderId="1" xfId="0" applyNumberFormat="1" applyFont="1" applyFill="1" applyBorder="1" applyAlignment="1">
      <alignment horizontal="center" vertical="center"/>
    </xf>
    <xf numFmtId="19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88" fontId="5" fillId="0" borderId="1" xfId="0" applyNumberFormat="1" applyFont="1" applyBorder="1" applyAlignment="1">
      <alignment horizontal="center" vertical="center"/>
    </xf>
    <xf numFmtId="189" fontId="5" fillId="0" borderId="1" xfId="0" applyNumberFormat="1" applyFont="1" applyBorder="1" applyAlignment="1">
      <alignment horizontal="center" vertical="center"/>
    </xf>
    <xf numFmtId="191" fontId="5" fillId="0" borderId="1" xfId="0" applyNumberFormat="1" applyFont="1" applyBorder="1" applyAlignment="1">
      <alignment horizontal="center" vertical="center"/>
    </xf>
    <xf numFmtId="0" fontId="0" fillId="0" borderId="0" xfId="0" applyFill="1"/>
    <xf numFmtId="0" fontId="5" fillId="0" borderId="0" xfId="0" applyFont="1" applyFill="1"/>
    <xf numFmtId="189" fontId="0" fillId="0" borderId="0" xfId="0" applyNumberFormat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/>
    <xf numFmtId="188" fontId="5" fillId="0" borderId="1" xfId="4" applyNumberFormat="1" applyFont="1" applyFill="1" applyBorder="1" applyAlignment="1">
      <alignment horizontal="center"/>
    </xf>
    <xf numFmtId="191" fontId="5" fillId="0" borderId="1" xfId="0" applyNumberFormat="1" applyFont="1" applyFill="1" applyBorder="1" applyAlignment="1">
      <alignment horizontal="center"/>
    </xf>
    <xf numFmtId="0" fontId="5" fillId="0" borderId="1" xfId="4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" fontId="5" fillId="0" borderId="1" xfId="4" applyNumberFormat="1" applyFont="1" applyFill="1" applyBorder="1" applyAlignment="1">
      <alignment horizontal="center"/>
    </xf>
    <xf numFmtId="0" fontId="0" fillId="0" borderId="0" xfId="0" applyFill="1" applyBorder="1"/>
    <xf numFmtId="0" fontId="5" fillId="0" borderId="0" xfId="0" applyFont="1" applyFill="1" applyBorder="1"/>
    <xf numFmtId="189" fontId="5" fillId="0" borderId="0" xfId="0" applyNumberFormat="1" applyFont="1" applyFill="1" applyBorder="1" applyAlignment="1">
      <alignment horizontal="center" vertical="center"/>
    </xf>
    <xf numFmtId="189" fontId="0" fillId="0" borderId="0" xfId="0" applyNumberFormat="1" applyFill="1" applyBorder="1"/>
    <xf numFmtId="189" fontId="5" fillId="0" borderId="0" xfId="4" applyNumberFormat="1" applyFont="1" applyFill="1" applyBorder="1" applyAlignment="1">
      <alignment horizontal="center"/>
    </xf>
    <xf numFmtId="0" fontId="5" fillId="0" borderId="0" xfId="4" applyFont="1" applyFill="1" applyBorder="1" applyAlignment="1">
      <alignment horizontal="center"/>
    </xf>
    <xf numFmtId="189" fontId="5" fillId="0" borderId="0" xfId="0" applyNumberFormat="1" applyFont="1" applyFill="1"/>
    <xf numFmtId="192" fontId="0" fillId="0" borderId="1" xfId="0" applyNumberFormat="1" applyBorder="1"/>
    <xf numFmtId="2" fontId="5" fillId="0" borderId="1" xfId="0" applyNumberFormat="1" applyFont="1" applyFill="1" applyBorder="1" applyAlignment="1">
      <alignment horizontal="center"/>
    </xf>
    <xf numFmtId="2" fontId="5" fillId="0" borderId="1" xfId="4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/>
    </xf>
    <xf numFmtId="0" fontId="6" fillId="0" borderId="1" xfId="4" applyFont="1" applyBorder="1" applyAlignment="1">
      <alignment horizontal="center"/>
    </xf>
    <xf numFmtId="2" fontId="6" fillId="0" borderId="1" xfId="4" applyNumberFormat="1" applyFont="1" applyBorder="1" applyAlignment="1">
      <alignment horizontal="center"/>
    </xf>
    <xf numFmtId="189" fontId="6" fillId="0" borderId="1" xfId="4" applyNumberFormat="1" applyFont="1" applyBorder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189" fontId="5" fillId="0" borderId="1" xfId="0" applyNumberFormat="1" applyFont="1" applyFill="1" applyBorder="1" applyAlignment="1">
      <alignment horizontal="center" vertical="center"/>
    </xf>
    <xf numFmtId="187" fontId="7" fillId="2" borderId="5" xfId="2" applyFont="1" applyFill="1" applyBorder="1" applyAlignment="1">
      <alignment horizontal="center" vertical="center" wrapText="1"/>
    </xf>
    <xf numFmtId="0" fontId="6" fillId="0" borderId="1" xfId="4" applyFont="1" applyBorder="1" applyAlignment="1">
      <alignment horizontal="center"/>
    </xf>
    <xf numFmtId="2" fontId="6" fillId="0" borderId="1" xfId="4" applyNumberFormat="1" applyFont="1" applyBorder="1" applyAlignment="1">
      <alignment horizontal="center"/>
    </xf>
    <xf numFmtId="189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89" fontId="6" fillId="0" borderId="1" xfId="4" applyNumberFormat="1" applyFont="1" applyBorder="1" applyAlignment="1">
      <alignment horizontal="center"/>
    </xf>
    <xf numFmtId="187" fontId="7" fillId="2" borderId="1" xfId="2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6" fillId="0" borderId="1" xfId="4" applyFont="1" applyFill="1" applyBorder="1" applyAlignment="1">
      <alignment horizontal="center"/>
    </xf>
    <xf numFmtId="189" fontId="6" fillId="0" borderId="1" xfId="4" applyNumberFormat="1" applyFont="1" applyFill="1" applyBorder="1" applyAlignment="1">
      <alignment horizontal="center"/>
    </xf>
    <xf numFmtId="2" fontId="6" fillId="0" borderId="1" xfId="4" applyNumberFormat="1" applyFont="1" applyFill="1" applyBorder="1" applyAlignment="1">
      <alignment horizontal="center"/>
    </xf>
    <xf numFmtId="0" fontId="5" fillId="0" borderId="0" xfId="0" applyFont="1" applyBorder="1" applyAlignment="1"/>
    <xf numFmtId="0" fontId="7" fillId="2" borderId="3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189" fontId="7" fillId="2" borderId="3" xfId="1" applyNumberFormat="1" applyFont="1" applyFill="1" applyBorder="1" applyAlignment="1">
      <alignment horizontal="center" vertical="center" wrapText="1"/>
    </xf>
    <xf numFmtId="189" fontId="7" fillId="2" borderId="2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1" fontId="7" fillId="2" borderId="3" xfId="1" applyNumberFormat="1" applyFont="1" applyFill="1" applyBorder="1" applyAlignment="1">
      <alignment horizontal="center" vertical="center" wrapText="1"/>
    </xf>
    <xf numFmtId="1" fontId="7" fillId="2" borderId="2" xfId="1" applyNumberFormat="1" applyFont="1" applyFill="1" applyBorder="1" applyAlignment="1">
      <alignment horizontal="center" vertical="center" wrapText="1"/>
    </xf>
    <xf numFmtId="0" fontId="7" fillId="2" borderId="3" xfId="1" applyNumberFormat="1" applyFont="1" applyFill="1" applyBorder="1" applyAlignment="1">
      <alignment horizontal="center" vertical="center" wrapText="1"/>
    </xf>
    <xf numFmtId="0" fontId="7" fillId="2" borderId="2" xfId="1" applyNumberFormat="1" applyFont="1" applyFill="1" applyBorder="1" applyAlignment="1">
      <alignment horizontal="center" vertical="center" wrapText="1"/>
    </xf>
    <xf numFmtId="187" fontId="7" fillId="2" borderId="3" xfId="2" applyFont="1" applyFill="1" applyBorder="1" applyAlignment="1">
      <alignment horizontal="center" vertical="center" wrapText="1"/>
    </xf>
    <xf numFmtId="187" fontId="7" fillId="2" borderId="2" xfId="2" applyFont="1" applyFill="1" applyBorder="1" applyAlignment="1">
      <alignment horizontal="center" vertical="center" wrapText="1"/>
    </xf>
    <xf numFmtId="190" fontId="7" fillId="2" borderId="3" xfId="1" applyNumberFormat="1" applyFont="1" applyFill="1" applyBorder="1" applyAlignment="1">
      <alignment horizontal="center" vertical="center" wrapText="1"/>
    </xf>
    <xf numFmtId="190" fontId="7" fillId="2" borderId="2" xfId="1" applyNumberFormat="1" applyFont="1" applyFill="1" applyBorder="1" applyAlignment="1">
      <alignment horizontal="center" vertical="center" wrapText="1"/>
    </xf>
    <xf numFmtId="2" fontId="7" fillId="2" borderId="3" xfId="2" applyNumberFormat="1" applyFont="1" applyFill="1" applyBorder="1" applyAlignment="1">
      <alignment horizontal="center" vertical="center" wrapText="1"/>
    </xf>
    <xf numFmtId="2" fontId="7" fillId="2" borderId="2" xfId="2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2" fontId="7" fillId="2" borderId="1" xfId="2" applyNumberFormat="1" applyFont="1" applyFill="1" applyBorder="1" applyAlignment="1">
      <alignment horizontal="center" vertical="center" wrapText="1"/>
    </xf>
    <xf numFmtId="187" fontId="7" fillId="2" borderId="1" xfId="2" applyFont="1" applyFill="1" applyBorder="1" applyAlignment="1">
      <alignment horizontal="center" vertical="center" wrapText="1"/>
    </xf>
    <xf numFmtId="189" fontId="7" fillId="2" borderId="3" xfId="2" applyNumberFormat="1" applyFont="1" applyFill="1" applyBorder="1" applyAlignment="1">
      <alignment horizontal="center" vertical="center" wrapText="1"/>
    </xf>
    <xf numFmtId="189" fontId="7" fillId="2" borderId="2" xfId="2" applyNumberFormat="1" applyFont="1" applyFill="1" applyBorder="1" applyAlignment="1">
      <alignment horizontal="center" vertical="center" wrapText="1"/>
    </xf>
    <xf numFmtId="190" fontId="7" fillId="2" borderId="1" xfId="1" applyNumberFormat="1" applyFont="1" applyFill="1" applyBorder="1" applyAlignment="1">
      <alignment horizontal="center" vertical="center" wrapText="1"/>
    </xf>
    <xf numFmtId="0" fontId="7" fillId="2" borderId="1" xfId="1" applyNumberFormat="1" applyFont="1" applyFill="1" applyBorder="1" applyAlignment="1">
      <alignment horizontal="center" vertical="center" wrapText="1"/>
    </xf>
    <xf numFmtId="0" fontId="6" fillId="0" borderId="1" xfId="4" applyFont="1" applyBorder="1" applyAlignment="1">
      <alignment horizontal="center"/>
    </xf>
    <xf numFmtId="1" fontId="7" fillId="2" borderId="1" xfId="1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89" fontId="7" fillId="0" borderId="8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89" fontId="7" fillId="2" borderId="1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189" fontId="7" fillId="0" borderId="0" xfId="1" applyNumberFormat="1" applyFont="1" applyFill="1" applyBorder="1" applyAlignment="1">
      <alignment horizontal="center" vertical="center" wrapText="1"/>
    </xf>
  </cellXfs>
  <cellStyles count="3291">
    <cellStyle name="Comma 2" xfId="2"/>
    <cellStyle name="Comma 2 10" xfId="1930"/>
    <cellStyle name="Comma 2 10 2" xfId="2557"/>
    <cellStyle name="Comma 2 10 2 2" xfId="3272"/>
    <cellStyle name="Comma 2 10 3" xfId="3012"/>
    <cellStyle name="Comma 2 10 4" xfId="2944"/>
    <cellStyle name="Comma 2 11" xfId="1931"/>
    <cellStyle name="Comma 2 11 2" xfId="2558"/>
    <cellStyle name="Comma 2 11 2 2" xfId="3273"/>
    <cellStyle name="Comma 2 11 3" xfId="3013"/>
    <cellStyle name="Comma 2 11 4" xfId="2945"/>
    <cellStyle name="Comma 2 12" xfId="1932"/>
    <cellStyle name="Comma 2 12 2" xfId="2559"/>
    <cellStyle name="Comma 2 12 2 2" xfId="3274"/>
    <cellStyle name="Comma 2 12 3" xfId="3014"/>
    <cellStyle name="Comma 2 12 4" xfId="2946"/>
    <cellStyle name="Comma 2 13" xfId="1933"/>
    <cellStyle name="Comma 2 13 2" xfId="2560"/>
    <cellStyle name="Comma 2 13 2 2" xfId="3275"/>
    <cellStyle name="Comma 2 13 3" xfId="3015"/>
    <cellStyle name="Comma 2 13 4" xfId="2947"/>
    <cellStyle name="Comma 2 14" xfId="1934"/>
    <cellStyle name="Comma 2 14 2" xfId="2561"/>
    <cellStyle name="Comma 2 14 2 2" xfId="3276"/>
    <cellStyle name="Comma 2 14 3" xfId="3016"/>
    <cellStyle name="Comma 2 14 4" xfId="2948"/>
    <cellStyle name="Comma 2 15" xfId="1935"/>
    <cellStyle name="Comma 2 15 2" xfId="2562"/>
    <cellStyle name="Comma 2 15 2 2" xfId="3277"/>
    <cellStyle name="Comma 2 15 3" xfId="3017"/>
    <cellStyle name="Comma 2 15 4" xfId="2949"/>
    <cellStyle name="Comma 2 16" xfId="1936"/>
    <cellStyle name="Comma 2 16 2" xfId="2563"/>
    <cellStyle name="Comma 2 16 2 2" xfId="3278"/>
    <cellStyle name="Comma 2 16 3" xfId="3018"/>
    <cellStyle name="Comma 2 16 4" xfId="2950"/>
    <cellStyle name="Comma 2 17" xfId="1937"/>
    <cellStyle name="Comma 2 17 2" xfId="2564"/>
    <cellStyle name="Comma 2 17 2 2" xfId="3279"/>
    <cellStyle name="Comma 2 17 3" xfId="3019"/>
    <cellStyle name="Comma 2 17 4" xfId="2951"/>
    <cellStyle name="Comma 2 18" xfId="1938"/>
    <cellStyle name="Comma 2 18 2" xfId="2565"/>
    <cellStyle name="Comma 2 18 2 2" xfId="3280"/>
    <cellStyle name="Comma 2 18 3" xfId="3020"/>
    <cellStyle name="Comma 2 18 4" xfId="2952"/>
    <cellStyle name="Comma 2 19" xfId="1939"/>
    <cellStyle name="Comma 2 19 2" xfId="2566"/>
    <cellStyle name="Comma 2 19 2 2" xfId="3281"/>
    <cellStyle name="Comma 2 19 3" xfId="3021"/>
    <cellStyle name="Comma 2 19 4" xfId="2953"/>
    <cellStyle name="Comma 2 2" xfId="15"/>
    <cellStyle name="Comma 2 2 2" xfId="30"/>
    <cellStyle name="Comma 2 2 2 2" xfId="2622"/>
    <cellStyle name="Comma 2 2 2 2 2" xfId="3287"/>
    <cellStyle name="Comma 2 2 2 3" xfId="3023"/>
    <cellStyle name="Comma 2 2 2 4" xfId="3009"/>
    <cellStyle name="Comma 2 2 3" xfId="2233"/>
    <cellStyle name="Comma 2 2 3 2" xfId="3263"/>
    <cellStyle name="Comma 2 2 4" xfId="2278"/>
    <cellStyle name="Comma 2 2 4 2" xfId="3022"/>
    <cellStyle name="Comma 2 2 5" xfId="2664"/>
    <cellStyle name="Comma 2 20" xfId="1941"/>
    <cellStyle name="Comma 2 20 2" xfId="2567"/>
    <cellStyle name="Comma 2 20 2 2" xfId="3282"/>
    <cellStyle name="Comma 2 20 3" xfId="3024"/>
    <cellStyle name="Comma 2 20 4" xfId="2954"/>
    <cellStyle name="Comma 2 21" xfId="1942"/>
    <cellStyle name="Comma 2 21 2" xfId="2568"/>
    <cellStyle name="Comma 2 21 2 2" xfId="3283"/>
    <cellStyle name="Comma 2 21 3" xfId="3025"/>
    <cellStyle name="Comma 2 21 4" xfId="2955"/>
    <cellStyle name="Comma 2 22" xfId="1943"/>
    <cellStyle name="Comma 2 22 2" xfId="2569"/>
    <cellStyle name="Comma 2 22 2 2" xfId="3284"/>
    <cellStyle name="Comma 2 22 3" xfId="3026"/>
    <cellStyle name="Comma 2 22 4" xfId="2956"/>
    <cellStyle name="Comma 2 23" xfId="1944"/>
    <cellStyle name="Comma 2 23 2" xfId="2570"/>
    <cellStyle name="Comma 2 23 2 2" xfId="3285"/>
    <cellStyle name="Comma 2 23 3" xfId="3027"/>
    <cellStyle name="Comma 2 23 4" xfId="2957"/>
    <cellStyle name="Comma 2 24" xfId="1945"/>
    <cellStyle name="Comma 2 24 2" xfId="2571"/>
    <cellStyle name="Comma 2 24 2 2" xfId="3286"/>
    <cellStyle name="Comma 2 24 3" xfId="3028"/>
    <cellStyle name="Comma 2 24 4" xfId="2958"/>
    <cellStyle name="Comma 2 25" xfId="1929"/>
    <cellStyle name="Comma 2 26" xfId="2231"/>
    <cellStyle name="Comma 2 26 2" xfId="3260"/>
    <cellStyle name="Comma 2 27" xfId="2238"/>
    <cellStyle name="Comma 2 28" xfId="2241"/>
    <cellStyle name="Comma 2 29" xfId="2627"/>
    <cellStyle name="Comma 2 3" xfId="29"/>
    <cellStyle name="Comma 2 3 2" xfId="2318"/>
    <cellStyle name="Comma 2 3 2 2" xfId="3266"/>
    <cellStyle name="Comma 2 3 3" xfId="3029"/>
    <cellStyle name="Comma 2 3 4" xfId="2705"/>
    <cellStyle name="Comma 2 3 5" xfId="293"/>
    <cellStyle name="Comma 2 30" xfId="31"/>
    <cellStyle name="Comma 2 4" xfId="287"/>
    <cellStyle name="Comma 2 4 2" xfId="2312"/>
    <cellStyle name="Comma 2 4 2 2" xfId="3265"/>
    <cellStyle name="Comma 2 4 3" xfId="3030"/>
    <cellStyle name="Comma 2 4 4" xfId="2699"/>
    <cellStyle name="Comma 2 5" xfId="687"/>
    <cellStyle name="Comma 2 5 2" xfId="2362"/>
    <cellStyle name="Comma 2 5 2 2" xfId="3269"/>
    <cellStyle name="Comma 2 5 3" xfId="3031"/>
    <cellStyle name="Comma 2 5 4" xfId="2749"/>
    <cellStyle name="Comma 2 6" xfId="286"/>
    <cellStyle name="Comma 2 6 2" xfId="2311"/>
    <cellStyle name="Comma 2 6 2 2" xfId="3264"/>
    <cellStyle name="Comma 2 6 3" xfId="3032"/>
    <cellStyle name="Comma 2 6 4" xfId="2698"/>
    <cellStyle name="Comma 2 7" xfId="684"/>
    <cellStyle name="Comma 2 7 2" xfId="2359"/>
    <cellStyle name="Comma 2 7 2 2" xfId="3268"/>
    <cellStyle name="Comma 2 7 3" xfId="3033"/>
    <cellStyle name="Comma 2 7 4" xfId="2746"/>
    <cellStyle name="Comma 2 8" xfId="1102"/>
    <cellStyle name="Comma 2 8 2" xfId="2428"/>
    <cellStyle name="Comma 2 8 2 2" xfId="3270"/>
    <cellStyle name="Comma 2 8 3" xfId="3034"/>
    <cellStyle name="Comma 2 8 4" xfId="2815"/>
    <cellStyle name="Comma 2 9" xfId="472"/>
    <cellStyle name="Comma 2 9 2" xfId="2321"/>
    <cellStyle name="Comma 2 9 2 2" xfId="3267"/>
    <cellStyle name="Comma 2 9 3" xfId="3035"/>
    <cellStyle name="Comma 2 9 4" xfId="2708"/>
    <cellStyle name="Comma 26" xfId="3036"/>
    <cellStyle name="Comma 3" xfId="28"/>
    <cellStyle name="Comma 3 2" xfId="2556"/>
    <cellStyle name="Comma 3 2 2" xfId="3037"/>
    <cellStyle name="Comma 3 3" xfId="3271"/>
    <cellStyle name="Comma 3 4" xfId="2943"/>
    <cellStyle name="Comma 3 5" xfId="1926"/>
    <cellStyle name="Comma 4" xfId="1928"/>
    <cellStyle name="Comma 4 2" xfId="3038"/>
    <cellStyle name="Comma 5" xfId="2276"/>
    <cellStyle name="Comma 5 2" xfId="3039"/>
    <cellStyle name="Comma 5 3" xfId="3262"/>
    <cellStyle name="Comma 6" xfId="252"/>
    <cellStyle name="Normal" xfId="0" builtinId="0"/>
    <cellStyle name="Normal 10" xfId="59"/>
    <cellStyle name="Normal 10 10" xfId="1951"/>
    <cellStyle name="Normal 10 11" xfId="3040"/>
    <cellStyle name="Normal 10 2" xfId="300"/>
    <cellStyle name="Normal 10 3" xfId="484"/>
    <cellStyle name="Normal 10 4" xfId="694"/>
    <cellStyle name="Normal 10 5" xfId="903"/>
    <cellStyle name="Normal 10 6" xfId="1112"/>
    <cellStyle name="Normal 10 7" xfId="1318"/>
    <cellStyle name="Normal 10 8" xfId="1525"/>
    <cellStyle name="Normal 10 9" xfId="1727"/>
    <cellStyle name="Normal 100" xfId="3"/>
    <cellStyle name="Normal 101" xfId="1954"/>
    <cellStyle name="Normal 101 2" xfId="3041"/>
    <cellStyle name="Normal 102" xfId="55"/>
    <cellStyle name="Normal 103" xfId="1956"/>
    <cellStyle name="Normal 103 2" xfId="3042"/>
    <cellStyle name="Normal 104" xfId="1957"/>
    <cellStyle name="Normal 104 2" xfId="3043"/>
    <cellStyle name="Normal 105" xfId="1958"/>
    <cellStyle name="Normal 105 2" xfId="3044"/>
    <cellStyle name="Normal 106" xfId="5"/>
    <cellStyle name="Normal 106 2" xfId="2624"/>
    <cellStyle name="Normal 106 3" xfId="3011"/>
    <cellStyle name="Normal 107" xfId="4"/>
    <cellStyle name="Normal 107 2" xfId="2240"/>
    <cellStyle name="Normal 107 3" xfId="2229"/>
    <cellStyle name="Normal 108" xfId="2236"/>
    <cellStyle name="Normal 109" xfId="2625"/>
    <cellStyle name="Normal 11" xfId="2228"/>
    <cellStyle name="Normal 11 2" xfId="2623"/>
    <cellStyle name="Normal 11 2 2" xfId="3045"/>
    <cellStyle name="Normal 11 3" xfId="3010"/>
    <cellStyle name="Normal 110" xfId="11"/>
    <cellStyle name="Normal 111" xfId="3290"/>
    <cellStyle name="Normal 112" xfId="32"/>
    <cellStyle name="Normal 112 10" xfId="1962"/>
    <cellStyle name="Normal 112 10 2" xfId="2576"/>
    <cellStyle name="Normal 112 10 3" xfId="2963"/>
    <cellStyle name="Normal 112 11" xfId="2628"/>
    <cellStyle name="Normal 112 2" xfId="7"/>
    <cellStyle name="Normal 112 2 2" xfId="2239"/>
    <cellStyle name="Normal 112 2 3" xfId="2665"/>
    <cellStyle name="Normal 112 3" xfId="292"/>
    <cellStyle name="Normal 112 3 2" xfId="2317"/>
    <cellStyle name="Normal 112 3 3" xfId="2704"/>
    <cellStyle name="Normal 112 4" xfId="478"/>
    <cellStyle name="Normal 112 4 2" xfId="2327"/>
    <cellStyle name="Normal 112 4 3" xfId="2714"/>
    <cellStyle name="Normal 112 5" xfId="686"/>
    <cellStyle name="Normal 112 5 2" xfId="2361"/>
    <cellStyle name="Normal 112 5 3" xfId="2748"/>
    <cellStyle name="Normal 112 6" xfId="898"/>
    <cellStyle name="Normal 112 6 2" xfId="2398"/>
    <cellStyle name="Normal 112 6 3" xfId="2785"/>
    <cellStyle name="Normal 112 7" xfId="1106"/>
    <cellStyle name="Normal 112 7 2" xfId="2432"/>
    <cellStyle name="Normal 112 7 3" xfId="2819"/>
    <cellStyle name="Normal 112 8" xfId="1107"/>
    <cellStyle name="Normal 112 8 2" xfId="2433"/>
    <cellStyle name="Normal 112 8 3" xfId="2820"/>
    <cellStyle name="Normal 112 9" xfId="1521"/>
    <cellStyle name="Normal 112 9 2" xfId="2498"/>
    <cellStyle name="Normal 112 9 3" xfId="2885"/>
    <cellStyle name="Normal 113" xfId="33"/>
    <cellStyle name="Normal 113 10" xfId="1961"/>
    <cellStyle name="Normal 113 10 2" xfId="2575"/>
    <cellStyle name="Normal 113 10 3" xfId="2962"/>
    <cellStyle name="Normal 113 11" xfId="2243"/>
    <cellStyle name="Normal 113 12" xfId="2629"/>
    <cellStyle name="Normal 113 2" xfId="18"/>
    <cellStyle name="Normal 113 2 2" xfId="2279"/>
    <cellStyle name="Normal 113 2 3" xfId="2666"/>
    <cellStyle name="Normal 113 3" xfId="291"/>
    <cellStyle name="Normal 113 3 2" xfId="2316"/>
    <cellStyle name="Normal 113 3 3" xfId="2703"/>
    <cellStyle name="Normal 113 4" xfId="477"/>
    <cellStyle name="Normal 113 4 2" xfId="2326"/>
    <cellStyle name="Normal 113 4 3" xfId="2713"/>
    <cellStyle name="Normal 113 5" xfId="295"/>
    <cellStyle name="Normal 113 5 2" xfId="2320"/>
    <cellStyle name="Normal 113 5 3" xfId="2707"/>
    <cellStyle name="Normal 113 6" xfId="897"/>
    <cellStyle name="Normal 113 6 2" xfId="2397"/>
    <cellStyle name="Normal 113 6 3" xfId="2784"/>
    <cellStyle name="Normal 113 7" xfId="1105"/>
    <cellStyle name="Normal 113 7 2" xfId="2431"/>
    <cellStyle name="Normal 113 7 3" xfId="2818"/>
    <cellStyle name="Normal 113 8" xfId="1108"/>
    <cellStyle name="Normal 113 8 2" xfId="2434"/>
    <cellStyle name="Normal 113 8 3" xfId="2821"/>
    <cellStyle name="Normal 113 9" xfId="1520"/>
    <cellStyle name="Normal 113 9 2" xfId="2497"/>
    <cellStyle name="Normal 113 9 3" xfId="2884"/>
    <cellStyle name="Normal 114" xfId="34"/>
    <cellStyle name="Normal 114 10" xfId="1960"/>
    <cellStyle name="Normal 114 10 2" xfId="2574"/>
    <cellStyle name="Normal 114 10 3" xfId="2961"/>
    <cellStyle name="Normal 114 11" xfId="2244"/>
    <cellStyle name="Normal 114 12" xfId="2630"/>
    <cellStyle name="Normal 114 2" xfId="21"/>
    <cellStyle name="Normal 114 2 2" xfId="2280"/>
    <cellStyle name="Normal 114 2 3" xfId="2667"/>
    <cellStyle name="Normal 114 3" xfId="290"/>
    <cellStyle name="Normal 114 3 2" xfId="2315"/>
    <cellStyle name="Normal 114 3 3" xfId="2702"/>
    <cellStyle name="Normal 114 4" xfId="476"/>
    <cellStyle name="Normal 114 4 2" xfId="2325"/>
    <cellStyle name="Normal 114 4 3" xfId="2712"/>
    <cellStyle name="Normal 114 5" xfId="479"/>
    <cellStyle name="Normal 114 5 2" xfId="2328"/>
    <cellStyle name="Normal 114 5 3" xfId="2715"/>
    <cellStyle name="Normal 114 6" xfId="896"/>
    <cellStyle name="Normal 114 6 2" xfId="2396"/>
    <cellStyle name="Normal 114 6 3" xfId="2783"/>
    <cellStyle name="Normal 114 7" xfId="1104"/>
    <cellStyle name="Normal 114 7 2" xfId="2430"/>
    <cellStyle name="Normal 114 7 3" xfId="2817"/>
    <cellStyle name="Normal 114 8" xfId="1173"/>
    <cellStyle name="Normal 114 8 2" xfId="2439"/>
    <cellStyle name="Normal 114 8 3" xfId="2826"/>
    <cellStyle name="Normal 114 9" xfId="1519"/>
    <cellStyle name="Normal 114 9 2" xfId="2496"/>
    <cellStyle name="Normal 114 9 3" xfId="2883"/>
    <cellStyle name="Normal 115" xfId="35"/>
    <cellStyle name="Normal 115 10" xfId="1959"/>
    <cellStyle name="Normal 115 10 2" xfId="2573"/>
    <cellStyle name="Normal 115 10 3" xfId="2960"/>
    <cellStyle name="Normal 115 11" xfId="2242"/>
    <cellStyle name="Normal 115 12" xfId="2631"/>
    <cellStyle name="Normal 115 2" xfId="22"/>
    <cellStyle name="Normal 115 2 2" xfId="2281"/>
    <cellStyle name="Normal 115 2 3" xfId="2668"/>
    <cellStyle name="Normal 115 3" xfId="289"/>
    <cellStyle name="Normal 115 3 2" xfId="2314"/>
    <cellStyle name="Normal 115 3 3" xfId="2701"/>
    <cellStyle name="Normal 115 4" xfId="475"/>
    <cellStyle name="Normal 115 4 2" xfId="2324"/>
    <cellStyle name="Normal 115 4 3" xfId="2711"/>
    <cellStyle name="Normal 115 5" xfId="480"/>
    <cellStyle name="Normal 115 5 2" xfId="2329"/>
    <cellStyle name="Normal 115 5 3" xfId="2716"/>
    <cellStyle name="Normal 115 6" xfId="895"/>
    <cellStyle name="Normal 115 6 2" xfId="2395"/>
    <cellStyle name="Normal 115 6 3" xfId="2782"/>
    <cellStyle name="Normal 115 7" xfId="473"/>
    <cellStyle name="Normal 115 7 2" xfId="2322"/>
    <cellStyle name="Normal 115 7 3" xfId="2709"/>
    <cellStyle name="Normal 115 8" xfId="689"/>
    <cellStyle name="Normal 115 8 2" xfId="2364"/>
    <cellStyle name="Normal 115 8 3" xfId="2751"/>
    <cellStyle name="Normal 115 9" xfId="1518"/>
    <cellStyle name="Normal 115 9 2" xfId="2495"/>
    <cellStyle name="Normal 115 9 3" xfId="2882"/>
    <cellStyle name="Normal 116" xfId="36"/>
    <cellStyle name="Normal 116 10" xfId="1955"/>
    <cellStyle name="Normal 116 10 2" xfId="2572"/>
    <cellStyle name="Normal 116 10 3" xfId="2959"/>
    <cellStyle name="Normal 116 11" xfId="2245"/>
    <cellStyle name="Normal 116 12" xfId="2632"/>
    <cellStyle name="Normal 116 2" xfId="17"/>
    <cellStyle name="Normal 116 2 2" xfId="2282"/>
    <cellStyle name="Normal 116 2 3" xfId="2669"/>
    <cellStyle name="Normal 116 3" xfId="288"/>
    <cellStyle name="Normal 116 3 2" xfId="2313"/>
    <cellStyle name="Normal 116 3 3" xfId="2700"/>
    <cellStyle name="Normal 116 4" xfId="474"/>
    <cellStyle name="Normal 116 4 2" xfId="2323"/>
    <cellStyle name="Normal 116 4 3" xfId="2710"/>
    <cellStyle name="Normal 116 5" xfId="545"/>
    <cellStyle name="Normal 116 5 2" xfId="2334"/>
    <cellStyle name="Normal 116 5 3" xfId="2721"/>
    <cellStyle name="Normal 116 6" xfId="894"/>
    <cellStyle name="Normal 116 6 2" xfId="2394"/>
    <cellStyle name="Normal 116 6 3" xfId="2781"/>
    <cellStyle name="Normal 116 7" xfId="899"/>
    <cellStyle name="Normal 116 7 2" xfId="2399"/>
    <cellStyle name="Normal 116 7 3" xfId="2786"/>
    <cellStyle name="Normal 116 8" xfId="755"/>
    <cellStyle name="Normal 116 8 2" xfId="2369"/>
    <cellStyle name="Normal 116 8 3" xfId="2756"/>
    <cellStyle name="Normal 116 9" xfId="1517"/>
    <cellStyle name="Normal 116 9 2" xfId="2494"/>
    <cellStyle name="Normal 116 9 3" xfId="2881"/>
    <cellStyle name="Normal 12" xfId="1963"/>
    <cellStyle name="Normal 12 2" xfId="3046"/>
    <cellStyle name="Normal 13" xfId="60"/>
    <cellStyle name="Normal 13 10" xfId="1950"/>
    <cellStyle name="Normal 13 11" xfId="3047"/>
    <cellStyle name="Normal 13 2" xfId="301"/>
    <cellStyle name="Normal 13 3" xfId="485"/>
    <cellStyle name="Normal 13 4" xfId="695"/>
    <cellStyle name="Normal 13 5" xfId="904"/>
    <cellStyle name="Normal 13 6" xfId="1113"/>
    <cellStyle name="Normal 13 7" xfId="1319"/>
    <cellStyle name="Normal 13 8" xfId="1526"/>
    <cellStyle name="Normal 13 9" xfId="1728"/>
    <cellStyle name="Normal 14" xfId="61"/>
    <cellStyle name="Normal 14 10" xfId="1949"/>
    <cellStyle name="Normal 14 11" xfId="3048"/>
    <cellStyle name="Normal 14 2" xfId="302"/>
    <cellStyle name="Normal 14 3" xfId="486"/>
    <cellStyle name="Normal 14 4" xfId="696"/>
    <cellStyle name="Normal 14 5" xfId="905"/>
    <cellStyle name="Normal 14 6" xfId="1114"/>
    <cellStyle name="Normal 14 7" xfId="1320"/>
    <cellStyle name="Normal 14 8" xfId="1527"/>
    <cellStyle name="Normal 14 9" xfId="1729"/>
    <cellStyle name="Normal 15" xfId="8"/>
    <cellStyle name="Normal 15 10" xfId="1948"/>
    <cellStyle name="Normal 15 11" xfId="3049"/>
    <cellStyle name="Normal 15 2" xfId="303"/>
    <cellStyle name="Normal 15 3" xfId="487"/>
    <cellStyle name="Normal 15 4" xfId="697"/>
    <cellStyle name="Normal 15 5" xfId="906"/>
    <cellStyle name="Normal 15 6" xfId="1115"/>
    <cellStyle name="Normal 15 7" xfId="1321"/>
    <cellStyle name="Normal 15 8" xfId="1528"/>
    <cellStyle name="Normal 15 9" xfId="1730"/>
    <cellStyle name="Normal 16" xfId="62"/>
    <cellStyle name="Normal 16 10" xfId="1947"/>
    <cellStyle name="Normal 16 11" xfId="3050"/>
    <cellStyle name="Normal 16 2" xfId="304"/>
    <cellStyle name="Normal 16 3" xfId="488"/>
    <cellStyle name="Normal 16 4" xfId="698"/>
    <cellStyle name="Normal 16 5" xfId="907"/>
    <cellStyle name="Normal 16 6" xfId="1116"/>
    <cellStyle name="Normal 16 7" xfId="1322"/>
    <cellStyle name="Normal 16 8" xfId="1529"/>
    <cellStyle name="Normal 16 9" xfId="1731"/>
    <cellStyle name="Normal 17" xfId="63"/>
    <cellStyle name="Normal 17 10" xfId="1946"/>
    <cellStyle name="Normal 17 11" xfId="3051"/>
    <cellStyle name="Normal 17 2" xfId="305"/>
    <cellStyle name="Normal 17 3" xfId="489"/>
    <cellStyle name="Normal 17 4" xfId="699"/>
    <cellStyle name="Normal 17 5" xfId="908"/>
    <cellStyle name="Normal 17 6" xfId="1117"/>
    <cellStyle name="Normal 17 7" xfId="1323"/>
    <cellStyle name="Normal 17 8" xfId="1530"/>
    <cellStyle name="Normal 17 9" xfId="1732"/>
    <cellStyle name="Normal 18" xfId="64"/>
    <cellStyle name="Normal 18 10" xfId="1940"/>
    <cellStyle name="Normal 18 11" xfId="3052"/>
    <cellStyle name="Normal 18 2" xfId="306"/>
    <cellStyle name="Normal 18 3" xfId="490"/>
    <cellStyle name="Normal 18 4" xfId="700"/>
    <cellStyle name="Normal 18 5" xfId="909"/>
    <cellStyle name="Normal 18 6" xfId="1118"/>
    <cellStyle name="Normal 18 7" xfId="1324"/>
    <cellStyle name="Normal 18 8" xfId="1531"/>
    <cellStyle name="Normal 18 9" xfId="1733"/>
    <cellStyle name="Normal 19" xfId="65"/>
    <cellStyle name="Normal 19 10" xfId="2035"/>
    <cellStyle name="Normal 19 11" xfId="3053"/>
    <cellStyle name="Normal 19 2" xfId="307"/>
    <cellStyle name="Normal 19 3" xfId="491"/>
    <cellStyle name="Normal 19 4" xfId="701"/>
    <cellStyle name="Normal 19 5" xfId="910"/>
    <cellStyle name="Normal 19 6" xfId="1119"/>
    <cellStyle name="Normal 19 7" xfId="1325"/>
    <cellStyle name="Normal 19 8" xfId="1532"/>
    <cellStyle name="Normal 19 9" xfId="1734"/>
    <cellStyle name="Normal 2" xfId="1"/>
    <cellStyle name="Normal 2 10" xfId="10"/>
    <cellStyle name="Normal 2 10 2" xfId="2227"/>
    <cellStyle name="Normal 2 10 2 2" xfId="2235"/>
    <cellStyle name="Normal 2 10 2 3" xfId="2621"/>
    <cellStyle name="Normal 2 10 2 4" xfId="3008"/>
    <cellStyle name="Normal 2 10 3" xfId="2232"/>
    <cellStyle name="Normal 2 10 4" xfId="2527"/>
    <cellStyle name="Normal 2 10 5" xfId="2914"/>
    <cellStyle name="Normal 2 11" xfId="1965"/>
    <cellStyle name="Normal 2 11 2" xfId="2577"/>
    <cellStyle name="Normal 2 11 3" xfId="2964"/>
    <cellStyle name="Normal 2 12" xfId="1966"/>
    <cellStyle name="Normal 2 12 2" xfId="2578"/>
    <cellStyle name="Normal 2 12 3" xfId="2965"/>
    <cellStyle name="Normal 2 13" xfId="1967"/>
    <cellStyle name="Normal 2 13 2" xfId="2579"/>
    <cellStyle name="Normal 2 13 3" xfId="2966"/>
    <cellStyle name="Normal 2 14" xfId="1968"/>
    <cellStyle name="Normal 2 14 2" xfId="2580"/>
    <cellStyle name="Normal 2 14 3" xfId="2967"/>
    <cellStyle name="Normal 2 15" xfId="1969"/>
    <cellStyle name="Normal 2 15 2" xfId="2581"/>
    <cellStyle name="Normal 2 15 3" xfId="2968"/>
    <cellStyle name="Normal 2 16" xfId="1970"/>
    <cellStyle name="Normal 2 16 2" xfId="2582"/>
    <cellStyle name="Normal 2 16 3" xfId="2969"/>
    <cellStyle name="Normal 2 17" xfId="1971"/>
    <cellStyle name="Normal 2 17 2" xfId="2583"/>
    <cellStyle name="Normal 2 17 3" xfId="2970"/>
    <cellStyle name="Normal 2 18" xfId="1972"/>
    <cellStyle name="Normal 2 18 2" xfId="2584"/>
    <cellStyle name="Normal 2 18 3" xfId="2971"/>
    <cellStyle name="Normal 2 19" xfId="1973"/>
    <cellStyle name="Normal 2 19 2" xfId="2585"/>
    <cellStyle name="Normal 2 19 3" xfId="2972"/>
    <cellStyle name="Normal 2 2" xfId="13"/>
    <cellStyle name="Normal 2 2 10" xfId="1975"/>
    <cellStyle name="Normal 2 2 11" xfId="1976"/>
    <cellStyle name="Normal 2 2 12" xfId="1977"/>
    <cellStyle name="Normal 2 2 13" xfId="1978"/>
    <cellStyle name="Normal 2 2 14" xfId="1979"/>
    <cellStyle name="Normal 2 2 15" xfId="1980"/>
    <cellStyle name="Normal 2 2 16" xfId="1981"/>
    <cellStyle name="Normal 2 2 17" xfId="1982"/>
    <cellStyle name="Normal 2 2 18" xfId="1983"/>
    <cellStyle name="Normal 2 2 19" xfId="1984"/>
    <cellStyle name="Normal 2 2 2" xfId="1985"/>
    <cellStyle name="Normal 2 2 20" xfId="1986"/>
    <cellStyle name="Normal 2 2 21" xfId="1987"/>
    <cellStyle name="Normal 2 2 22" xfId="1988"/>
    <cellStyle name="Normal 2 2 23" xfId="1989"/>
    <cellStyle name="Normal 2 2 24" xfId="1990"/>
    <cellStyle name="Normal 2 2 25" xfId="1974"/>
    <cellStyle name="Normal 2 2 25 2" xfId="2586"/>
    <cellStyle name="Normal 2 2 25 3" xfId="2973"/>
    <cellStyle name="Normal 2 2 26" xfId="112"/>
    <cellStyle name="Normal 2 2 3" xfId="1991"/>
    <cellStyle name="Normal 2 2 4" xfId="1992"/>
    <cellStyle name="Normal 2 2 5" xfId="1993"/>
    <cellStyle name="Normal 2 2 6" xfId="1994"/>
    <cellStyle name="Normal 2 2 7" xfId="1995"/>
    <cellStyle name="Normal 2 2 8" xfId="1996"/>
    <cellStyle name="Normal 2 2 9" xfId="1997"/>
    <cellStyle name="Normal 2 20" xfId="1998"/>
    <cellStyle name="Normal 2 20 2" xfId="2587"/>
    <cellStyle name="Normal 2 20 3" xfId="2974"/>
    <cellStyle name="Normal 2 21" xfId="1999"/>
    <cellStyle name="Normal 2 21 2" xfId="2588"/>
    <cellStyle name="Normal 2 21 3" xfId="2975"/>
    <cellStyle name="Normal 2 22" xfId="2000"/>
    <cellStyle name="Normal 2 22 2" xfId="2589"/>
    <cellStyle name="Normal 2 22 3" xfId="2976"/>
    <cellStyle name="Normal 2 23" xfId="2001"/>
    <cellStyle name="Normal 2 23 2" xfId="2590"/>
    <cellStyle name="Normal 2 23 3" xfId="2977"/>
    <cellStyle name="Normal 2 24" xfId="2002"/>
    <cellStyle name="Normal 2 24 2" xfId="2591"/>
    <cellStyle name="Normal 2 24 3" xfId="2978"/>
    <cellStyle name="Normal 2 25" xfId="1964"/>
    <cellStyle name="Normal 2 26" xfId="2230"/>
    <cellStyle name="Normal 2 27" xfId="2237"/>
    <cellStyle name="Normal 2 28" xfId="2626"/>
    <cellStyle name="Normal 2 29" xfId="12"/>
    <cellStyle name="Normal 2 3" xfId="253"/>
    <cellStyle name="Normal 2 3 2" xfId="2277"/>
    <cellStyle name="Normal 2 3 3" xfId="2663"/>
    <cellStyle name="Normal 2 4" xfId="294"/>
    <cellStyle name="Normal 2 4 2" xfId="2319"/>
    <cellStyle name="Normal 2 4 3" xfId="2706"/>
    <cellStyle name="Normal 2 5" xfId="685"/>
    <cellStyle name="Normal 2 5 2" xfId="2360"/>
    <cellStyle name="Normal 2 5 3" xfId="2747"/>
    <cellStyle name="Normal 2 6" xfId="688"/>
    <cellStyle name="Normal 2 6 2" xfId="2363"/>
    <cellStyle name="Normal 2 6 3" xfId="2750"/>
    <cellStyle name="Normal 2 7" xfId="1103"/>
    <cellStyle name="Normal 2 7 2" xfId="2429"/>
    <cellStyle name="Normal 2 7 3" xfId="2816"/>
    <cellStyle name="Normal 2 8" xfId="1313"/>
    <cellStyle name="Normal 2 8 2" xfId="2464"/>
    <cellStyle name="Normal 2 8 3" xfId="2851"/>
    <cellStyle name="Normal 2 9" xfId="1314"/>
    <cellStyle name="Normal 2 9 2" xfId="2465"/>
    <cellStyle name="Normal 2 9 3" xfId="2852"/>
    <cellStyle name="Normal 20" xfId="66"/>
    <cellStyle name="Normal 20 10" xfId="2036"/>
    <cellStyle name="Normal 20 11" xfId="3054"/>
    <cellStyle name="Normal 20 2" xfId="308"/>
    <cellStyle name="Normal 20 3" xfId="492"/>
    <cellStyle name="Normal 20 4" xfId="702"/>
    <cellStyle name="Normal 20 5" xfId="911"/>
    <cellStyle name="Normal 20 6" xfId="1120"/>
    <cellStyle name="Normal 20 7" xfId="1326"/>
    <cellStyle name="Normal 20 8" xfId="1533"/>
    <cellStyle name="Normal 20 9" xfId="1735"/>
    <cellStyle name="Normal 21" xfId="67"/>
    <cellStyle name="Normal 21 10" xfId="2037"/>
    <cellStyle name="Normal 21 11" xfId="3055"/>
    <cellStyle name="Normal 21 2" xfId="309"/>
    <cellStyle name="Normal 21 3" xfId="493"/>
    <cellStyle name="Normal 21 4" xfId="703"/>
    <cellStyle name="Normal 21 5" xfId="912"/>
    <cellStyle name="Normal 21 6" xfId="1121"/>
    <cellStyle name="Normal 21 7" xfId="1327"/>
    <cellStyle name="Normal 21 8" xfId="1534"/>
    <cellStyle name="Normal 21 9" xfId="1736"/>
    <cellStyle name="Normal 22" xfId="68"/>
    <cellStyle name="Normal 22 10" xfId="2038"/>
    <cellStyle name="Normal 22 11" xfId="3056"/>
    <cellStyle name="Normal 22 2" xfId="310"/>
    <cellStyle name="Normal 22 3" xfId="494"/>
    <cellStyle name="Normal 22 4" xfId="704"/>
    <cellStyle name="Normal 22 5" xfId="913"/>
    <cellStyle name="Normal 22 6" xfId="1122"/>
    <cellStyle name="Normal 22 7" xfId="1328"/>
    <cellStyle name="Normal 22 8" xfId="1535"/>
    <cellStyle name="Normal 22 9" xfId="1737"/>
    <cellStyle name="Normal 23" xfId="2003"/>
    <cellStyle name="Normal 23 2" xfId="3057"/>
    <cellStyle name="Normal 24" xfId="9"/>
    <cellStyle name="Normal 24 10" xfId="2039"/>
    <cellStyle name="Normal 24 11" xfId="3058"/>
    <cellStyle name="Normal 24 2" xfId="311"/>
    <cellStyle name="Normal 24 3" xfId="495"/>
    <cellStyle name="Normal 24 4" xfId="705"/>
    <cellStyle name="Normal 24 5" xfId="914"/>
    <cellStyle name="Normal 24 6" xfId="1123"/>
    <cellStyle name="Normal 24 7" xfId="1329"/>
    <cellStyle name="Normal 24 8" xfId="1536"/>
    <cellStyle name="Normal 24 9" xfId="1738"/>
    <cellStyle name="Normal 25" xfId="69"/>
    <cellStyle name="Normal 25 10" xfId="2040"/>
    <cellStyle name="Normal 25 11" xfId="3059"/>
    <cellStyle name="Normal 25 2" xfId="312"/>
    <cellStyle name="Normal 25 3" xfId="496"/>
    <cellStyle name="Normal 25 4" xfId="706"/>
    <cellStyle name="Normal 25 5" xfId="915"/>
    <cellStyle name="Normal 25 6" xfId="1124"/>
    <cellStyle name="Normal 25 7" xfId="1330"/>
    <cellStyle name="Normal 25 8" xfId="1537"/>
    <cellStyle name="Normal 25 9" xfId="1739"/>
    <cellStyle name="Normal 26" xfId="70"/>
    <cellStyle name="Normal 26 10" xfId="2041"/>
    <cellStyle name="Normal 26 11" xfId="3060"/>
    <cellStyle name="Normal 26 2" xfId="313"/>
    <cellStyle name="Normal 26 3" xfId="497"/>
    <cellStyle name="Normal 26 4" xfId="707"/>
    <cellStyle name="Normal 26 5" xfId="916"/>
    <cellStyle name="Normal 26 6" xfId="1125"/>
    <cellStyle name="Normal 26 7" xfId="1331"/>
    <cellStyle name="Normal 26 8" xfId="1538"/>
    <cellStyle name="Normal 26 9" xfId="1740"/>
    <cellStyle name="Normal 27" xfId="71"/>
    <cellStyle name="Normal 27 10" xfId="2042"/>
    <cellStyle name="Normal 27 11" xfId="3061"/>
    <cellStyle name="Normal 27 2" xfId="314"/>
    <cellStyle name="Normal 27 3" xfId="498"/>
    <cellStyle name="Normal 27 4" xfId="708"/>
    <cellStyle name="Normal 27 5" xfId="917"/>
    <cellStyle name="Normal 27 6" xfId="1126"/>
    <cellStyle name="Normal 27 7" xfId="1332"/>
    <cellStyle name="Normal 27 8" xfId="1539"/>
    <cellStyle name="Normal 27 9" xfId="1741"/>
    <cellStyle name="Normal 28" xfId="72"/>
    <cellStyle name="Normal 28 10" xfId="2043"/>
    <cellStyle name="Normal 28 11" xfId="3062"/>
    <cellStyle name="Normal 28 2" xfId="315"/>
    <cellStyle name="Normal 28 3" xfId="499"/>
    <cellStyle name="Normal 28 4" xfId="709"/>
    <cellStyle name="Normal 28 5" xfId="918"/>
    <cellStyle name="Normal 28 6" xfId="1127"/>
    <cellStyle name="Normal 28 7" xfId="1333"/>
    <cellStyle name="Normal 28 8" xfId="1540"/>
    <cellStyle name="Normal 28 9" xfId="1742"/>
    <cellStyle name="Normal 29" xfId="73"/>
    <cellStyle name="Normal 29 10" xfId="2044"/>
    <cellStyle name="Normal 29 11" xfId="3063"/>
    <cellStyle name="Normal 29 2" xfId="316"/>
    <cellStyle name="Normal 29 3" xfId="500"/>
    <cellStyle name="Normal 29 4" xfId="710"/>
    <cellStyle name="Normal 29 5" xfId="919"/>
    <cellStyle name="Normal 29 6" xfId="1128"/>
    <cellStyle name="Normal 29 7" xfId="1334"/>
    <cellStyle name="Normal 29 8" xfId="1541"/>
    <cellStyle name="Normal 29 9" xfId="1743"/>
    <cellStyle name="Normal 3" xfId="16"/>
    <cellStyle name="Normal 3 10" xfId="2004"/>
    <cellStyle name="Normal 3 10 2" xfId="3064"/>
    <cellStyle name="Normal 3 11" xfId="2005"/>
    <cellStyle name="Normal 3 11 2" xfId="3065"/>
    <cellStyle name="Normal 3 12" xfId="2006"/>
    <cellStyle name="Normal 3 12 2" xfId="3066"/>
    <cellStyle name="Normal 3 13" xfId="2007"/>
    <cellStyle name="Normal 3 13 2" xfId="3067"/>
    <cellStyle name="Normal 3 14" xfId="2008"/>
    <cellStyle name="Normal 3 14 2" xfId="3068"/>
    <cellStyle name="Normal 3 15" xfId="2009"/>
    <cellStyle name="Normal 3 15 2" xfId="3069"/>
    <cellStyle name="Normal 3 16" xfId="2010"/>
    <cellStyle name="Normal 3 16 2" xfId="3070"/>
    <cellStyle name="Normal 3 17" xfId="2011"/>
    <cellStyle name="Normal 3 17 2" xfId="3071"/>
    <cellStyle name="Normal 3 18" xfId="2012"/>
    <cellStyle name="Normal 3 18 2" xfId="3072"/>
    <cellStyle name="Normal 3 19" xfId="2013"/>
    <cellStyle name="Normal 3 19 2" xfId="3073"/>
    <cellStyle name="Normal 3 2" xfId="282"/>
    <cellStyle name="Normal 3 2 2" xfId="3074"/>
    <cellStyle name="Normal 3 2 3" xfId="3289"/>
    <cellStyle name="Normal 3 20" xfId="2014"/>
    <cellStyle name="Normal 3 20 2" xfId="3075"/>
    <cellStyle name="Normal 3 21" xfId="2015"/>
    <cellStyle name="Normal 3 21 2" xfId="3076"/>
    <cellStyle name="Normal 3 22" xfId="2016"/>
    <cellStyle name="Normal 3 22 2" xfId="3077"/>
    <cellStyle name="Normal 3 23" xfId="2017"/>
    <cellStyle name="Normal 3 23 2" xfId="3078"/>
    <cellStyle name="Normal 3 24" xfId="2018"/>
    <cellStyle name="Normal 3 24 2" xfId="3079"/>
    <cellStyle name="Normal 3 25" xfId="3080"/>
    <cellStyle name="Normal 3 26" xfId="3288"/>
    <cellStyle name="Normal 3 3" xfId="285"/>
    <cellStyle name="Normal 3 3 2" xfId="3081"/>
    <cellStyle name="Normal 3 4" xfId="471"/>
    <cellStyle name="Normal 3 4 2" xfId="3082"/>
    <cellStyle name="Normal 3 5" xfId="283"/>
    <cellStyle name="Normal 3 5 2" xfId="3083"/>
    <cellStyle name="Normal 3 6" xfId="690"/>
    <cellStyle name="Normal 3 6 2" xfId="3084"/>
    <cellStyle name="Normal 3 7" xfId="284"/>
    <cellStyle name="Normal 3 7 2" xfId="3085"/>
    <cellStyle name="Normal 3 8" xfId="296"/>
    <cellStyle name="Normal 3 8 2" xfId="3086"/>
    <cellStyle name="Normal 3 9" xfId="1312"/>
    <cellStyle name="Normal 3 9 2" xfId="3087"/>
    <cellStyle name="Normal 30" xfId="74"/>
    <cellStyle name="Normal 30 10" xfId="2045"/>
    <cellStyle name="Normal 30 11" xfId="3088"/>
    <cellStyle name="Normal 30 2" xfId="317"/>
    <cellStyle name="Normal 30 3" xfId="501"/>
    <cellStyle name="Normal 30 4" xfId="711"/>
    <cellStyle name="Normal 30 5" xfId="920"/>
    <cellStyle name="Normal 30 6" xfId="1129"/>
    <cellStyle name="Normal 30 7" xfId="1335"/>
    <cellStyle name="Normal 30 8" xfId="1542"/>
    <cellStyle name="Normal 30 9" xfId="1744"/>
    <cellStyle name="Normal 31" xfId="75"/>
    <cellStyle name="Normal 31 10" xfId="2046"/>
    <cellStyle name="Normal 31 11" xfId="3089"/>
    <cellStyle name="Normal 31 2" xfId="318"/>
    <cellStyle name="Normal 31 3" xfId="502"/>
    <cellStyle name="Normal 31 4" xfId="712"/>
    <cellStyle name="Normal 31 5" xfId="921"/>
    <cellStyle name="Normal 31 6" xfId="1130"/>
    <cellStyle name="Normal 31 7" xfId="1336"/>
    <cellStyle name="Normal 31 8" xfId="1543"/>
    <cellStyle name="Normal 31 9" xfId="1745"/>
    <cellStyle name="Normal 32" xfId="76"/>
    <cellStyle name="Normal 32 10" xfId="2047"/>
    <cellStyle name="Normal 32 11" xfId="3090"/>
    <cellStyle name="Normal 32 2" xfId="319"/>
    <cellStyle name="Normal 32 3" xfId="503"/>
    <cellStyle name="Normal 32 4" xfId="713"/>
    <cellStyle name="Normal 32 5" xfId="922"/>
    <cellStyle name="Normal 32 6" xfId="1131"/>
    <cellStyle name="Normal 32 7" xfId="1337"/>
    <cellStyle name="Normal 32 8" xfId="1544"/>
    <cellStyle name="Normal 32 9" xfId="1746"/>
    <cellStyle name="Normal 33" xfId="77"/>
    <cellStyle name="Normal 33 10" xfId="2048"/>
    <cellStyle name="Normal 33 11" xfId="3091"/>
    <cellStyle name="Normal 33 2" xfId="320"/>
    <cellStyle name="Normal 33 3" xfId="504"/>
    <cellStyle name="Normal 33 4" xfId="714"/>
    <cellStyle name="Normal 33 5" xfId="923"/>
    <cellStyle name="Normal 33 6" xfId="1132"/>
    <cellStyle name="Normal 33 7" xfId="1338"/>
    <cellStyle name="Normal 33 8" xfId="1545"/>
    <cellStyle name="Normal 33 9" xfId="1747"/>
    <cellStyle name="Normal 34" xfId="78"/>
    <cellStyle name="Normal 34 10" xfId="2049"/>
    <cellStyle name="Normal 34 11" xfId="3092"/>
    <cellStyle name="Normal 34 2" xfId="321"/>
    <cellStyle name="Normal 34 3" xfId="505"/>
    <cellStyle name="Normal 34 4" xfId="715"/>
    <cellStyle name="Normal 34 5" xfId="924"/>
    <cellStyle name="Normal 34 6" xfId="1133"/>
    <cellStyle name="Normal 34 7" xfId="1339"/>
    <cellStyle name="Normal 34 8" xfId="1546"/>
    <cellStyle name="Normal 34 9" xfId="1748"/>
    <cellStyle name="Normal 35" xfId="2019"/>
    <cellStyle name="Normal 35 2" xfId="3093"/>
    <cellStyle name="Normal 36" xfId="79"/>
    <cellStyle name="Normal 36 10" xfId="2050"/>
    <cellStyle name="Normal 36 11" xfId="3094"/>
    <cellStyle name="Normal 36 2" xfId="322"/>
    <cellStyle name="Normal 36 3" xfId="506"/>
    <cellStyle name="Normal 36 4" xfId="716"/>
    <cellStyle name="Normal 36 5" xfId="925"/>
    <cellStyle name="Normal 36 6" xfId="1134"/>
    <cellStyle name="Normal 36 7" xfId="1340"/>
    <cellStyle name="Normal 36 8" xfId="1547"/>
    <cellStyle name="Normal 36 9" xfId="1749"/>
    <cellStyle name="Normal 37" xfId="80"/>
    <cellStyle name="Normal 37 10" xfId="2051"/>
    <cellStyle name="Normal 37 11" xfId="3095"/>
    <cellStyle name="Normal 37 2" xfId="323"/>
    <cellStyle name="Normal 37 3" xfId="507"/>
    <cellStyle name="Normal 37 4" xfId="717"/>
    <cellStyle name="Normal 37 5" xfId="926"/>
    <cellStyle name="Normal 37 6" xfId="1135"/>
    <cellStyle name="Normal 37 7" xfId="1341"/>
    <cellStyle name="Normal 37 8" xfId="1548"/>
    <cellStyle name="Normal 37 9" xfId="1750"/>
    <cellStyle name="Normal 38" xfId="81"/>
    <cellStyle name="Normal 38 10" xfId="2052"/>
    <cellStyle name="Normal 38 11" xfId="3096"/>
    <cellStyle name="Normal 38 2" xfId="324"/>
    <cellStyle name="Normal 38 3" xfId="508"/>
    <cellStyle name="Normal 38 4" xfId="718"/>
    <cellStyle name="Normal 38 5" xfId="927"/>
    <cellStyle name="Normal 38 6" xfId="1136"/>
    <cellStyle name="Normal 38 7" xfId="1342"/>
    <cellStyle name="Normal 38 8" xfId="1549"/>
    <cellStyle name="Normal 38 9" xfId="1751"/>
    <cellStyle name="Normal 39" xfId="82"/>
    <cellStyle name="Normal 39 10" xfId="2053"/>
    <cellStyle name="Normal 39 11" xfId="3097"/>
    <cellStyle name="Normal 39 2" xfId="325"/>
    <cellStyle name="Normal 39 3" xfId="509"/>
    <cellStyle name="Normal 39 4" xfId="719"/>
    <cellStyle name="Normal 39 5" xfId="928"/>
    <cellStyle name="Normal 39 6" xfId="1137"/>
    <cellStyle name="Normal 39 7" xfId="1343"/>
    <cellStyle name="Normal 39 8" xfId="1550"/>
    <cellStyle name="Normal 39 9" xfId="1752"/>
    <cellStyle name="Normal 4" xfId="37"/>
    <cellStyle name="Normal 4 2" xfId="111"/>
    <cellStyle name="Normal 4 2 10" xfId="2088"/>
    <cellStyle name="Normal 4 2 10 2" xfId="2595"/>
    <cellStyle name="Normal 4 2 10 3" xfId="2982"/>
    <cellStyle name="Normal 4 2 11" xfId="2249"/>
    <cellStyle name="Normal 4 2 12" xfId="2636"/>
    <cellStyle name="Normal 4 2 2" xfId="257"/>
    <cellStyle name="Normal 4 2 2 2" xfId="2286"/>
    <cellStyle name="Normal 4 2 2 3" xfId="2673"/>
    <cellStyle name="Normal 4 2 3" xfId="544"/>
    <cellStyle name="Normal 4 2 3 2" xfId="2333"/>
    <cellStyle name="Normal 4 2 3 3" xfId="2720"/>
    <cellStyle name="Normal 4 2 4" xfId="754"/>
    <cellStyle name="Normal 4 2 4 2" xfId="2368"/>
    <cellStyle name="Normal 4 2 4 3" xfId="2755"/>
    <cellStyle name="Normal 4 2 5" xfId="963"/>
    <cellStyle name="Normal 4 2 5 2" xfId="2403"/>
    <cellStyle name="Normal 4 2 5 3" xfId="2790"/>
    <cellStyle name="Normal 4 2 6" xfId="1172"/>
    <cellStyle name="Normal 4 2 6 2" xfId="2438"/>
    <cellStyle name="Normal 4 2 6 3" xfId="2825"/>
    <cellStyle name="Normal 4 2 7" xfId="1378"/>
    <cellStyle name="Normal 4 2 7 2" xfId="2469"/>
    <cellStyle name="Normal 4 2 7 3" xfId="2856"/>
    <cellStyle name="Normal 4 2 8" xfId="1585"/>
    <cellStyle name="Normal 4 2 8 2" xfId="2502"/>
    <cellStyle name="Normal 4 2 8 3" xfId="2889"/>
    <cellStyle name="Normal 4 2 9" xfId="1787"/>
    <cellStyle name="Normal 4 2 9 2" xfId="2531"/>
    <cellStyle name="Normal 4 2 9 3" xfId="2918"/>
    <cellStyle name="Normal 4 3" xfId="229"/>
    <cellStyle name="Normal 4 3 10" xfId="2206"/>
    <cellStyle name="Normal 4 3 10 2" xfId="2599"/>
    <cellStyle name="Normal 4 3 10 3" xfId="2986"/>
    <cellStyle name="Normal 4 3 11" xfId="2253"/>
    <cellStyle name="Normal 4 3 12" xfId="2640"/>
    <cellStyle name="Normal 4 3 2" xfId="261"/>
    <cellStyle name="Normal 4 3 2 2" xfId="2290"/>
    <cellStyle name="Normal 4 3 2 3" xfId="2677"/>
    <cellStyle name="Normal 4 3 3" xfId="663"/>
    <cellStyle name="Normal 4 3 3 2" xfId="2338"/>
    <cellStyle name="Normal 4 3 3 3" xfId="2725"/>
    <cellStyle name="Normal 4 3 4" xfId="873"/>
    <cellStyle name="Normal 4 3 4 2" xfId="2373"/>
    <cellStyle name="Normal 4 3 4 3" xfId="2760"/>
    <cellStyle name="Normal 4 3 5" xfId="1081"/>
    <cellStyle name="Normal 4 3 5 2" xfId="2407"/>
    <cellStyle name="Normal 4 3 5 3" xfId="2794"/>
    <cellStyle name="Normal 4 3 6" xfId="1291"/>
    <cellStyle name="Normal 4 3 6 2" xfId="2443"/>
    <cellStyle name="Normal 4 3 6 3" xfId="2830"/>
    <cellStyle name="Normal 4 3 7" xfId="1496"/>
    <cellStyle name="Normal 4 3 7 2" xfId="2473"/>
    <cellStyle name="Normal 4 3 7 3" xfId="2860"/>
    <cellStyle name="Normal 4 3 8" xfId="1703"/>
    <cellStyle name="Normal 4 3 8 2" xfId="2506"/>
    <cellStyle name="Normal 4 3 8 3" xfId="2893"/>
    <cellStyle name="Normal 4 3 9" xfId="1905"/>
    <cellStyle name="Normal 4 3 9 2" xfId="2535"/>
    <cellStyle name="Normal 4 3 9 3" xfId="2922"/>
    <cellStyle name="Normal 4 4" xfId="233"/>
    <cellStyle name="Normal 4 4 10" xfId="2210"/>
    <cellStyle name="Normal 4 4 10 2" xfId="2603"/>
    <cellStyle name="Normal 4 4 10 3" xfId="2990"/>
    <cellStyle name="Normal 4 4 11" xfId="2257"/>
    <cellStyle name="Normal 4 4 12" xfId="2644"/>
    <cellStyle name="Normal 4 4 2" xfId="265"/>
    <cellStyle name="Normal 4 4 2 2" xfId="2294"/>
    <cellStyle name="Normal 4 4 2 3" xfId="2681"/>
    <cellStyle name="Normal 4 4 3" xfId="667"/>
    <cellStyle name="Normal 4 4 3 2" xfId="2342"/>
    <cellStyle name="Normal 4 4 3 3" xfId="2729"/>
    <cellStyle name="Normal 4 4 4" xfId="877"/>
    <cellStyle name="Normal 4 4 4 2" xfId="2377"/>
    <cellStyle name="Normal 4 4 4 3" xfId="2764"/>
    <cellStyle name="Normal 4 4 5" xfId="1085"/>
    <cellStyle name="Normal 4 4 5 2" xfId="2411"/>
    <cellStyle name="Normal 4 4 5 3" xfId="2798"/>
    <cellStyle name="Normal 4 4 6" xfId="1295"/>
    <cellStyle name="Normal 4 4 6 2" xfId="2447"/>
    <cellStyle name="Normal 4 4 6 3" xfId="2834"/>
    <cellStyle name="Normal 4 4 7" xfId="1500"/>
    <cellStyle name="Normal 4 4 7 2" xfId="2477"/>
    <cellStyle name="Normal 4 4 7 3" xfId="2864"/>
    <cellStyle name="Normal 4 4 8" xfId="1707"/>
    <cellStyle name="Normal 4 4 8 2" xfId="2510"/>
    <cellStyle name="Normal 4 4 8 3" xfId="2897"/>
    <cellStyle name="Normal 4 4 9" xfId="1909"/>
    <cellStyle name="Normal 4 4 9 2" xfId="2539"/>
    <cellStyle name="Normal 4 4 9 3" xfId="2926"/>
    <cellStyle name="Normal 4 5" xfId="237"/>
    <cellStyle name="Normal 4 5 10" xfId="2214"/>
    <cellStyle name="Normal 4 5 10 2" xfId="2607"/>
    <cellStyle name="Normal 4 5 10 3" xfId="2994"/>
    <cellStyle name="Normal 4 5 11" xfId="2261"/>
    <cellStyle name="Normal 4 5 12" xfId="2648"/>
    <cellStyle name="Normal 4 5 2" xfId="269"/>
    <cellStyle name="Normal 4 5 2 2" xfId="2298"/>
    <cellStyle name="Normal 4 5 2 3" xfId="2685"/>
    <cellStyle name="Normal 4 5 3" xfId="671"/>
    <cellStyle name="Normal 4 5 3 2" xfId="2346"/>
    <cellStyle name="Normal 4 5 3 3" xfId="2733"/>
    <cellStyle name="Normal 4 5 4" xfId="881"/>
    <cellStyle name="Normal 4 5 4 2" xfId="2381"/>
    <cellStyle name="Normal 4 5 4 3" xfId="2768"/>
    <cellStyle name="Normal 4 5 5" xfId="1089"/>
    <cellStyle name="Normal 4 5 5 2" xfId="2415"/>
    <cellStyle name="Normal 4 5 5 3" xfId="2802"/>
    <cellStyle name="Normal 4 5 6" xfId="1299"/>
    <cellStyle name="Normal 4 5 6 2" xfId="2451"/>
    <cellStyle name="Normal 4 5 6 3" xfId="2838"/>
    <cellStyle name="Normal 4 5 7" xfId="1504"/>
    <cellStyle name="Normal 4 5 7 2" xfId="2481"/>
    <cellStyle name="Normal 4 5 7 3" xfId="2868"/>
    <cellStyle name="Normal 4 5 8" xfId="1711"/>
    <cellStyle name="Normal 4 5 8 2" xfId="2514"/>
    <cellStyle name="Normal 4 5 8 3" xfId="2901"/>
    <cellStyle name="Normal 4 5 9" xfId="1913"/>
    <cellStyle name="Normal 4 5 9 2" xfId="2543"/>
    <cellStyle name="Normal 4 5 9 3" xfId="2930"/>
    <cellStyle name="Normal 4 6" xfId="238"/>
    <cellStyle name="Normal 4 6 10" xfId="2215"/>
    <cellStyle name="Normal 4 6 10 2" xfId="2608"/>
    <cellStyle name="Normal 4 6 10 3" xfId="2995"/>
    <cellStyle name="Normal 4 6 11" xfId="2262"/>
    <cellStyle name="Normal 4 6 12" xfId="2649"/>
    <cellStyle name="Normal 4 6 2" xfId="270"/>
    <cellStyle name="Normal 4 6 2 2" xfId="2299"/>
    <cellStyle name="Normal 4 6 2 3" xfId="2686"/>
    <cellStyle name="Normal 4 6 3" xfId="672"/>
    <cellStyle name="Normal 4 6 3 2" xfId="2347"/>
    <cellStyle name="Normal 4 6 3 3" xfId="2734"/>
    <cellStyle name="Normal 4 6 4" xfId="882"/>
    <cellStyle name="Normal 4 6 4 2" xfId="2382"/>
    <cellStyle name="Normal 4 6 4 3" xfId="2769"/>
    <cellStyle name="Normal 4 6 5" xfId="1090"/>
    <cellStyle name="Normal 4 6 5 2" xfId="2416"/>
    <cellStyle name="Normal 4 6 5 3" xfId="2803"/>
    <cellStyle name="Normal 4 6 6" xfId="1300"/>
    <cellStyle name="Normal 4 6 6 2" xfId="2452"/>
    <cellStyle name="Normal 4 6 6 3" xfId="2839"/>
    <cellStyle name="Normal 4 6 7" xfId="1505"/>
    <cellStyle name="Normal 4 6 7 2" xfId="2482"/>
    <cellStyle name="Normal 4 6 7 3" xfId="2869"/>
    <cellStyle name="Normal 4 6 8" xfId="1712"/>
    <cellStyle name="Normal 4 6 8 2" xfId="2515"/>
    <cellStyle name="Normal 4 6 8 3" xfId="2902"/>
    <cellStyle name="Normal 4 6 9" xfId="1914"/>
    <cellStyle name="Normal 4 6 9 2" xfId="2544"/>
    <cellStyle name="Normal 4 6 9 3" xfId="2931"/>
    <cellStyle name="Normal 4 7" xfId="242"/>
    <cellStyle name="Normal 4 7 10" xfId="2219"/>
    <cellStyle name="Normal 4 7 10 2" xfId="2612"/>
    <cellStyle name="Normal 4 7 10 3" xfId="2999"/>
    <cellStyle name="Normal 4 7 11" xfId="2266"/>
    <cellStyle name="Normal 4 7 12" xfId="2653"/>
    <cellStyle name="Normal 4 7 2" xfId="274"/>
    <cellStyle name="Normal 4 7 2 2" xfId="2303"/>
    <cellStyle name="Normal 4 7 2 3" xfId="2690"/>
    <cellStyle name="Normal 4 7 3" xfId="676"/>
    <cellStyle name="Normal 4 7 3 2" xfId="2351"/>
    <cellStyle name="Normal 4 7 3 3" xfId="2738"/>
    <cellStyle name="Normal 4 7 4" xfId="886"/>
    <cellStyle name="Normal 4 7 4 2" xfId="2386"/>
    <cellStyle name="Normal 4 7 4 3" xfId="2773"/>
    <cellStyle name="Normal 4 7 5" xfId="1094"/>
    <cellStyle name="Normal 4 7 5 2" xfId="2420"/>
    <cellStyle name="Normal 4 7 5 3" xfId="2807"/>
    <cellStyle name="Normal 4 7 6" xfId="1304"/>
    <cellStyle name="Normal 4 7 6 2" xfId="2456"/>
    <cellStyle name="Normal 4 7 6 3" xfId="2843"/>
    <cellStyle name="Normal 4 7 7" xfId="1509"/>
    <cellStyle name="Normal 4 7 7 2" xfId="2486"/>
    <cellStyle name="Normal 4 7 7 3" xfId="2873"/>
    <cellStyle name="Normal 4 7 8" xfId="1716"/>
    <cellStyle name="Normal 4 7 8 2" xfId="2519"/>
    <cellStyle name="Normal 4 7 8 3" xfId="2906"/>
    <cellStyle name="Normal 4 7 9" xfId="1918"/>
    <cellStyle name="Normal 4 7 9 2" xfId="2548"/>
    <cellStyle name="Normal 4 7 9 3" xfId="2935"/>
    <cellStyle name="Normal 4 8" xfId="246"/>
    <cellStyle name="Normal 4 8 10" xfId="2223"/>
    <cellStyle name="Normal 4 8 10 2" xfId="2616"/>
    <cellStyle name="Normal 4 8 10 3" xfId="3003"/>
    <cellStyle name="Normal 4 8 11" xfId="2270"/>
    <cellStyle name="Normal 4 8 12" xfId="2657"/>
    <cellStyle name="Normal 4 8 2" xfId="278"/>
    <cellStyle name="Normal 4 8 2 2" xfId="2307"/>
    <cellStyle name="Normal 4 8 2 3" xfId="2694"/>
    <cellStyle name="Normal 4 8 3" xfId="680"/>
    <cellStyle name="Normal 4 8 3 2" xfId="2355"/>
    <cellStyle name="Normal 4 8 3 3" xfId="2742"/>
    <cellStyle name="Normal 4 8 4" xfId="890"/>
    <cellStyle name="Normal 4 8 4 2" xfId="2390"/>
    <cellStyle name="Normal 4 8 4 3" xfId="2777"/>
    <cellStyle name="Normal 4 8 5" xfId="1098"/>
    <cellStyle name="Normal 4 8 5 2" xfId="2424"/>
    <cellStyle name="Normal 4 8 5 3" xfId="2811"/>
    <cellStyle name="Normal 4 8 6" xfId="1308"/>
    <cellStyle name="Normal 4 8 6 2" xfId="2460"/>
    <cellStyle name="Normal 4 8 6 3" xfId="2847"/>
    <cellStyle name="Normal 4 8 7" xfId="1513"/>
    <cellStyle name="Normal 4 8 7 2" xfId="2490"/>
    <cellStyle name="Normal 4 8 7 3" xfId="2877"/>
    <cellStyle name="Normal 4 8 8" xfId="1720"/>
    <cellStyle name="Normal 4 8 8 2" xfId="2523"/>
    <cellStyle name="Normal 4 8 8 3" xfId="2910"/>
    <cellStyle name="Normal 4 8 9" xfId="1922"/>
    <cellStyle name="Normal 4 8 9 2" xfId="2552"/>
    <cellStyle name="Normal 4 8 9 3" xfId="2939"/>
    <cellStyle name="Normal 40" xfId="83"/>
    <cellStyle name="Normal 40 10" xfId="2054"/>
    <cellStyle name="Normal 40 11" xfId="3098"/>
    <cellStyle name="Normal 40 2" xfId="326"/>
    <cellStyle name="Normal 40 3" xfId="510"/>
    <cellStyle name="Normal 40 4" xfId="720"/>
    <cellStyle name="Normal 40 5" xfId="929"/>
    <cellStyle name="Normal 40 6" xfId="1138"/>
    <cellStyle name="Normal 40 7" xfId="1344"/>
    <cellStyle name="Normal 40 8" xfId="1551"/>
    <cellStyle name="Normal 40 9" xfId="1753"/>
    <cellStyle name="Normal 41" xfId="38"/>
    <cellStyle name="Normal 42" xfId="84"/>
    <cellStyle name="Normal 42 10" xfId="2055"/>
    <cellStyle name="Normal 42 11" xfId="3099"/>
    <cellStyle name="Normal 42 2" xfId="327"/>
    <cellStyle name="Normal 42 3" xfId="511"/>
    <cellStyle name="Normal 42 4" xfId="721"/>
    <cellStyle name="Normal 42 5" xfId="930"/>
    <cellStyle name="Normal 42 6" xfId="1139"/>
    <cellStyle name="Normal 42 7" xfId="1345"/>
    <cellStyle name="Normal 42 8" xfId="1552"/>
    <cellStyle name="Normal 42 9" xfId="1754"/>
    <cellStyle name="Normal 43" xfId="85"/>
    <cellStyle name="Normal 43 10" xfId="2056"/>
    <cellStyle name="Normal 43 11" xfId="3100"/>
    <cellStyle name="Normal 43 2" xfId="328"/>
    <cellStyle name="Normal 43 3" xfId="512"/>
    <cellStyle name="Normal 43 4" xfId="722"/>
    <cellStyle name="Normal 43 5" xfId="931"/>
    <cellStyle name="Normal 43 6" xfId="1140"/>
    <cellStyle name="Normal 43 7" xfId="1346"/>
    <cellStyle name="Normal 43 8" xfId="1553"/>
    <cellStyle name="Normal 43 9" xfId="1755"/>
    <cellStyle name="Normal 44" xfId="86"/>
    <cellStyle name="Normal 44 10" xfId="2057"/>
    <cellStyle name="Normal 44 11" xfId="3101"/>
    <cellStyle name="Normal 44 2" xfId="329"/>
    <cellStyle name="Normal 44 3" xfId="513"/>
    <cellStyle name="Normal 44 4" xfId="723"/>
    <cellStyle name="Normal 44 5" xfId="932"/>
    <cellStyle name="Normal 44 6" xfId="1141"/>
    <cellStyle name="Normal 44 7" xfId="1347"/>
    <cellStyle name="Normal 44 8" xfId="1554"/>
    <cellStyle name="Normal 44 9" xfId="1756"/>
    <cellStyle name="Normal 45" xfId="87"/>
    <cellStyle name="Normal 45 10" xfId="2058"/>
    <cellStyle name="Normal 45 11" xfId="3102"/>
    <cellStyle name="Normal 45 2" xfId="330"/>
    <cellStyle name="Normal 45 3" xfId="514"/>
    <cellStyle name="Normal 45 4" xfId="724"/>
    <cellStyle name="Normal 45 5" xfId="933"/>
    <cellStyle name="Normal 45 6" xfId="1142"/>
    <cellStyle name="Normal 45 7" xfId="1348"/>
    <cellStyle name="Normal 45 8" xfId="1555"/>
    <cellStyle name="Normal 45 9" xfId="1757"/>
    <cellStyle name="Normal 46" xfId="88"/>
    <cellStyle name="Normal 46 10" xfId="2059"/>
    <cellStyle name="Normal 46 11" xfId="3103"/>
    <cellStyle name="Normal 46 2" xfId="331"/>
    <cellStyle name="Normal 46 3" xfId="515"/>
    <cellStyle name="Normal 46 4" xfId="725"/>
    <cellStyle name="Normal 46 5" xfId="934"/>
    <cellStyle name="Normal 46 6" xfId="1143"/>
    <cellStyle name="Normal 46 7" xfId="1349"/>
    <cellStyle name="Normal 46 8" xfId="1556"/>
    <cellStyle name="Normal 46 9" xfId="1758"/>
    <cellStyle name="Normal 47" xfId="89"/>
    <cellStyle name="Normal 47 10" xfId="2060"/>
    <cellStyle name="Normal 47 11" xfId="3104"/>
    <cellStyle name="Normal 47 2" xfId="332"/>
    <cellStyle name="Normal 47 3" xfId="516"/>
    <cellStyle name="Normal 47 4" xfId="726"/>
    <cellStyle name="Normal 47 5" xfId="935"/>
    <cellStyle name="Normal 47 6" xfId="1144"/>
    <cellStyle name="Normal 47 7" xfId="1350"/>
    <cellStyle name="Normal 47 8" xfId="1557"/>
    <cellStyle name="Normal 47 9" xfId="1759"/>
    <cellStyle name="Normal 48" xfId="39"/>
    <cellStyle name="Normal 49" xfId="90"/>
    <cellStyle name="Normal 49 10" xfId="2061"/>
    <cellStyle name="Normal 49 11" xfId="3105"/>
    <cellStyle name="Normal 49 2" xfId="333"/>
    <cellStyle name="Normal 49 3" xfId="517"/>
    <cellStyle name="Normal 49 4" xfId="727"/>
    <cellStyle name="Normal 49 5" xfId="936"/>
    <cellStyle name="Normal 49 6" xfId="1145"/>
    <cellStyle name="Normal 49 7" xfId="1351"/>
    <cellStyle name="Normal 49 8" xfId="1558"/>
    <cellStyle name="Normal 49 9" xfId="1760"/>
    <cellStyle name="Normal 5" xfId="6"/>
    <cellStyle name="Normal 5 10" xfId="2620"/>
    <cellStyle name="Normal 5 11" xfId="3007"/>
    <cellStyle name="Normal 5 2" xfId="108"/>
    <cellStyle name="Normal 5 2 10" xfId="2085"/>
    <cellStyle name="Normal 5 2 10 2" xfId="2592"/>
    <cellStyle name="Normal 5 2 10 3" xfId="2979"/>
    <cellStyle name="Normal 5 2 11" xfId="2246"/>
    <cellStyle name="Normal 5 2 12" xfId="2633"/>
    <cellStyle name="Normal 5 2 2" xfId="254"/>
    <cellStyle name="Normal 5 2 2 2" xfId="2283"/>
    <cellStyle name="Normal 5 2 2 3" xfId="2670"/>
    <cellStyle name="Normal 5 2 3" xfId="541"/>
    <cellStyle name="Normal 5 2 3 2" xfId="2330"/>
    <cellStyle name="Normal 5 2 3 3" xfId="2717"/>
    <cellStyle name="Normal 5 2 4" xfId="751"/>
    <cellStyle name="Normal 5 2 4 2" xfId="2365"/>
    <cellStyle name="Normal 5 2 4 3" xfId="2752"/>
    <cellStyle name="Normal 5 2 5" xfId="960"/>
    <cellStyle name="Normal 5 2 5 2" xfId="2400"/>
    <cellStyle name="Normal 5 2 5 3" xfId="2787"/>
    <cellStyle name="Normal 5 2 6" xfId="1169"/>
    <cellStyle name="Normal 5 2 6 2" xfId="2435"/>
    <cellStyle name="Normal 5 2 6 3" xfId="2822"/>
    <cellStyle name="Normal 5 2 7" xfId="1375"/>
    <cellStyle name="Normal 5 2 7 2" xfId="2466"/>
    <cellStyle name="Normal 5 2 7 3" xfId="2853"/>
    <cellStyle name="Normal 5 2 8" xfId="1582"/>
    <cellStyle name="Normal 5 2 8 2" xfId="2499"/>
    <cellStyle name="Normal 5 2 8 3" xfId="2886"/>
    <cellStyle name="Normal 5 2 9" xfId="1784"/>
    <cellStyle name="Normal 5 2 9 2" xfId="2528"/>
    <cellStyle name="Normal 5 2 9 3" xfId="2915"/>
    <cellStyle name="Normal 5 3" xfId="226"/>
    <cellStyle name="Normal 5 3 10" xfId="2203"/>
    <cellStyle name="Normal 5 3 10 2" xfId="2596"/>
    <cellStyle name="Normal 5 3 10 3" xfId="2983"/>
    <cellStyle name="Normal 5 3 11" xfId="2250"/>
    <cellStyle name="Normal 5 3 12" xfId="2637"/>
    <cellStyle name="Normal 5 3 2" xfId="258"/>
    <cellStyle name="Normal 5 3 2 2" xfId="2287"/>
    <cellStyle name="Normal 5 3 2 3" xfId="2674"/>
    <cellStyle name="Normal 5 3 3" xfId="660"/>
    <cellStyle name="Normal 5 3 3 2" xfId="2335"/>
    <cellStyle name="Normal 5 3 3 3" xfId="2722"/>
    <cellStyle name="Normal 5 3 4" xfId="870"/>
    <cellStyle name="Normal 5 3 4 2" xfId="2370"/>
    <cellStyle name="Normal 5 3 4 3" xfId="2757"/>
    <cellStyle name="Normal 5 3 5" xfId="1078"/>
    <cellStyle name="Normal 5 3 5 2" xfId="2404"/>
    <cellStyle name="Normal 5 3 5 3" xfId="2791"/>
    <cellStyle name="Normal 5 3 6" xfId="1288"/>
    <cellStyle name="Normal 5 3 6 2" xfId="2440"/>
    <cellStyle name="Normal 5 3 6 3" xfId="2827"/>
    <cellStyle name="Normal 5 3 7" xfId="1493"/>
    <cellStyle name="Normal 5 3 7 2" xfId="2470"/>
    <cellStyle name="Normal 5 3 7 3" xfId="2857"/>
    <cellStyle name="Normal 5 3 8" xfId="1700"/>
    <cellStyle name="Normal 5 3 8 2" xfId="2503"/>
    <cellStyle name="Normal 5 3 8 3" xfId="2890"/>
    <cellStyle name="Normal 5 3 9" xfId="1902"/>
    <cellStyle name="Normal 5 3 9 2" xfId="2532"/>
    <cellStyle name="Normal 5 3 9 3" xfId="2919"/>
    <cellStyle name="Normal 5 4" xfId="230"/>
    <cellStyle name="Normal 5 4 10" xfId="2207"/>
    <cellStyle name="Normal 5 4 10 2" xfId="2600"/>
    <cellStyle name="Normal 5 4 10 3" xfId="2987"/>
    <cellStyle name="Normal 5 4 11" xfId="2254"/>
    <cellStyle name="Normal 5 4 12" xfId="2641"/>
    <cellStyle name="Normal 5 4 2" xfId="262"/>
    <cellStyle name="Normal 5 4 2 2" xfId="2291"/>
    <cellStyle name="Normal 5 4 2 3" xfId="2678"/>
    <cellStyle name="Normal 5 4 3" xfId="664"/>
    <cellStyle name="Normal 5 4 3 2" xfId="2339"/>
    <cellStyle name="Normal 5 4 3 3" xfId="2726"/>
    <cellStyle name="Normal 5 4 4" xfId="874"/>
    <cellStyle name="Normal 5 4 4 2" xfId="2374"/>
    <cellStyle name="Normal 5 4 4 3" xfId="2761"/>
    <cellStyle name="Normal 5 4 5" xfId="1082"/>
    <cellStyle name="Normal 5 4 5 2" xfId="2408"/>
    <cellStyle name="Normal 5 4 5 3" xfId="2795"/>
    <cellStyle name="Normal 5 4 6" xfId="1292"/>
    <cellStyle name="Normal 5 4 6 2" xfId="2444"/>
    <cellStyle name="Normal 5 4 6 3" xfId="2831"/>
    <cellStyle name="Normal 5 4 7" xfId="1497"/>
    <cellStyle name="Normal 5 4 7 2" xfId="2474"/>
    <cellStyle name="Normal 5 4 7 3" xfId="2861"/>
    <cellStyle name="Normal 5 4 8" xfId="1704"/>
    <cellStyle name="Normal 5 4 8 2" xfId="2507"/>
    <cellStyle name="Normal 5 4 8 3" xfId="2894"/>
    <cellStyle name="Normal 5 4 9" xfId="1906"/>
    <cellStyle name="Normal 5 4 9 2" xfId="2536"/>
    <cellStyle name="Normal 5 4 9 3" xfId="2923"/>
    <cellStyle name="Normal 5 5" xfId="234"/>
    <cellStyle name="Normal 5 5 10" xfId="2211"/>
    <cellStyle name="Normal 5 5 10 2" xfId="2604"/>
    <cellStyle name="Normal 5 5 10 3" xfId="2991"/>
    <cellStyle name="Normal 5 5 11" xfId="2258"/>
    <cellStyle name="Normal 5 5 12" xfId="2645"/>
    <cellStyle name="Normal 5 5 2" xfId="266"/>
    <cellStyle name="Normal 5 5 2 2" xfId="2295"/>
    <cellStyle name="Normal 5 5 2 3" xfId="2682"/>
    <cellStyle name="Normal 5 5 3" xfId="668"/>
    <cellStyle name="Normal 5 5 3 2" xfId="2343"/>
    <cellStyle name="Normal 5 5 3 3" xfId="2730"/>
    <cellStyle name="Normal 5 5 4" xfId="878"/>
    <cellStyle name="Normal 5 5 4 2" xfId="2378"/>
    <cellStyle name="Normal 5 5 4 3" xfId="2765"/>
    <cellStyle name="Normal 5 5 5" xfId="1086"/>
    <cellStyle name="Normal 5 5 5 2" xfId="2412"/>
    <cellStyle name="Normal 5 5 5 3" xfId="2799"/>
    <cellStyle name="Normal 5 5 6" xfId="1296"/>
    <cellStyle name="Normal 5 5 6 2" xfId="2448"/>
    <cellStyle name="Normal 5 5 6 3" xfId="2835"/>
    <cellStyle name="Normal 5 5 7" xfId="1501"/>
    <cellStyle name="Normal 5 5 7 2" xfId="2478"/>
    <cellStyle name="Normal 5 5 7 3" xfId="2865"/>
    <cellStyle name="Normal 5 5 8" xfId="1708"/>
    <cellStyle name="Normal 5 5 8 2" xfId="2511"/>
    <cellStyle name="Normal 5 5 8 3" xfId="2898"/>
    <cellStyle name="Normal 5 5 9" xfId="1910"/>
    <cellStyle name="Normal 5 5 9 2" xfId="2540"/>
    <cellStyle name="Normal 5 5 9 3" xfId="2927"/>
    <cellStyle name="Normal 5 6" xfId="241"/>
    <cellStyle name="Normal 5 6 10" xfId="2218"/>
    <cellStyle name="Normal 5 6 10 2" xfId="2611"/>
    <cellStyle name="Normal 5 6 10 3" xfId="2998"/>
    <cellStyle name="Normal 5 6 11" xfId="2265"/>
    <cellStyle name="Normal 5 6 12" xfId="2652"/>
    <cellStyle name="Normal 5 6 2" xfId="273"/>
    <cellStyle name="Normal 5 6 2 2" xfId="2302"/>
    <cellStyle name="Normal 5 6 2 3" xfId="2689"/>
    <cellStyle name="Normal 5 6 3" xfId="675"/>
    <cellStyle name="Normal 5 6 3 2" xfId="2350"/>
    <cellStyle name="Normal 5 6 3 3" xfId="2737"/>
    <cellStyle name="Normal 5 6 4" xfId="885"/>
    <cellStyle name="Normal 5 6 4 2" xfId="2385"/>
    <cellStyle name="Normal 5 6 4 3" xfId="2772"/>
    <cellStyle name="Normal 5 6 5" xfId="1093"/>
    <cellStyle name="Normal 5 6 5 2" xfId="2419"/>
    <cellStyle name="Normal 5 6 5 3" xfId="2806"/>
    <cellStyle name="Normal 5 6 6" xfId="1303"/>
    <cellStyle name="Normal 5 6 6 2" xfId="2455"/>
    <cellStyle name="Normal 5 6 6 3" xfId="2842"/>
    <cellStyle name="Normal 5 6 7" xfId="1508"/>
    <cellStyle name="Normal 5 6 7 2" xfId="2485"/>
    <cellStyle name="Normal 5 6 7 3" xfId="2872"/>
    <cellStyle name="Normal 5 6 8" xfId="1715"/>
    <cellStyle name="Normal 5 6 8 2" xfId="2518"/>
    <cellStyle name="Normal 5 6 8 3" xfId="2905"/>
    <cellStyle name="Normal 5 6 9" xfId="1917"/>
    <cellStyle name="Normal 5 6 9 2" xfId="2547"/>
    <cellStyle name="Normal 5 6 9 3" xfId="2934"/>
    <cellStyle name="Normal 5 7" xfId="245"/>
    <cellStyle name="Normal 5 7 10" xfId="2222"/>
    <cellStyle name="Normal 5 7 10 2" xfId="2615"/>
    <cellStyle name="Normal 5 7 10 3" xfId="3002"/>
    <cellStyle name="Normal 5 7 11" xfId="2269"/>
    <cellStyle name="Normal 5 7 12" xfId="2656"/>
    <cellStyle name="Normal 5 7 2" xfId="277"/>
    <cellStyle name="Normal 5 7 2 2" xfId="2306"/>
    <cellStyle name="Normal 5 7 2 3" xfId="2693"/>
    <cellStyle name="Normal 5 7 3" xfId="679"/>
    <cellStyle name="Normal 5 7 3 2" xfId="2354"/>
    <cellStyle name="Normal 5 7 3 3" xfId="2741"/>
    <cellStyle name="Normal 5 7 4" xfId="889"/>
    <cellStyle name="Normal 5 7 4 2" xfId="2389"/>
    <cellStyle name="Normal 5 7 4 3" xfId="2776"/>
    <cellStyle name="Normal 5 7 5" xfId="1097"/>
    <cellStyle name="Normal 5 7 5 2" xfId="2423"/>
    <cellStyle name="Normal 5 7 5 3" xfId="2810"/>
    <cellStyle name="Normal 5 7 6" xfId="1307"/>
    <cellStyle name="Normal 5 7 6 2" xfId="2459"/>
    <cellStyle name="Normal 5 7 6 3" xfId="2846"/>
    <cellStyle name="Normal 5 7 7" xfId="1512"/>
    <cellStyle name="Normal 5 7 7 2" xfId="2489"/>
    <cellStyle name="Normal 5 7 7 3" xfId="2876"/>
    <cellStyle name="Normal 5 7 8" xfId="1719"/>
    <cellStyle name="Normal 5 7 8 2" xfId="2522"/>
    <cellStyle name="Normal 5 7 8 3" xfId="2909"/>
    <cellStyle name="Normal 5 7 9" xfId="1921"/>
    <cellStyle name="Normal 5 7 9 2" xfId="2551"/>
    <cellStyle name="Normal 5 7 9 3" xfId="2938"/>
    <cellStyle name="Normal 5 8" xfId="249"/>
    <cellStyle name="Normal 5 8 10" xfId="2226"/>
    <cellStyle name="Normal 5 8 10 2" xfId="2619"/>
    <cellStyle name="Normal 5 8 10 3" xfId="3006"/>
    <cellStyle name="Normal 5 8 11" xfId="2273"/>
    <cellStyle name="Normal 5 8 12" xfId="2660"/>
    <cellStyle name="Normal 5 8 2" xfId="281"/>
    <cellStyle name="Normal 5 8 2 2" xfId="2310"/>
    <cellStyle name="Normal 5 8 2 3" xfId="2697"/>
    <cellStyle name="Normal 5 8 3" xfId="683"/>
    <cellStyle name="Normal 5 8 3 2" xfId="2358"/>
    <cellStyle name="Normal 5 8 3 3" xfId="2745"/>
    <cellStyle name="Normal 5 8 4" xfId="893"/>
    <cellStyle name="Normal 5 8 4 2" xfId="2393"/>
    <cellStyle name="Normal 5 8 4 3" xfId="2780"/>
    <cellStyle name="Normal 5 8 5" xfId="1101"/>
    <cellStyle name="Normal 5 8 5 2" xfId="2427"/>
    <cellStyle name="Normal 5 8 5 3" xfId="2814"/>
    <cellStyle name="Normal 5 8 6" xfId="1311"/>
    <cellStyle name="Normal 5 8 6 2" xfId="2463"/>
    <cellStyle name="Normal 5 8 6 3" xfId="2850"/>
    <cellStyle name="Normal 5 8 7" xfId="1516"/>
    <cellStyle name="Normal 5 8 7 2" xfId="2493"/>
    <cellStyle name="Normal 5 8 7 3" xfId="2880"/>
    <cellStyle name="Normal 5 8 8" xfId="1723"/>
    <cellStyle name="Normal 5 8 8 2" xfId="2526"/>
    <cellStyle name="Normal 5 8 8 3" xfId="2913"/>
    <cellStyle name="Normal 5 8 9" xfId="1925"/>
    <cellStyle name="Normal 5 8 9 2" xfId="2555"/>
    <cellStyle name="Normal 5 8 9 3" xfId="2942"/>
    <cellStyle name="Normal 5 9" xfId="2234"/>
    <cellStyle name="Normal 50" xfId="40"/>
    <cellStyle name="Normal 51" xfId="41"/>
    <cellStyle name="Normal 52" xfId="42"/>
    <cellStyle name="Normal 53" xfId="43"/>
    <cellStyle name="Normal 54" xfId="91"/>
    <cellStyle name="Normal 54 10" xfId="2062"/>
    <cellStyle name="Normal 54 11" xfId="3106"/>
    <cellStyle name="Normal 54 2" xfId="334"/>
    <cellStyle name="Normal 54 3" xfId="518"/>
    <cellStyle name="Normal 54 4" xfId="728"/>
    <cellStyle name="Normal 54 5" xfId="937"/>
    <cellStyle name="Normal 54 6" xfId="1146"/>
    <cellStyle name="Normal 54 7" xfId="1352"/>
    <cellStyle name="Normal 54 8" xfId="1559"/>
    <cellStyle name="Normal 54 9" xfId="1761"/>
    <cellStyle name="Normal 55" xfId="92"/>
    <cellStyle name="Normal 55 10" xfId="2063"/>
    <cellStyle name="Normal 55 11" xfId="3107"/>
    <cellStyle name="Normal 55 2" xfId="335"/>
    <cellStyle name="Normal 55 3" xfId="519"/>
    <cellStyle name="Normal 55 4" xfId="729"/>
    <cellStyle name="Normal 55 5" xfId="938"/>
    <cellStyle name="Normal 55 6" xfId="1147"/>
    <cellStyle name="Normal 55 7" xfId="1353"/>
    <cellStyle name="Normal 55 8" xfId="1560"/>
    <cellStyle name="Normal 55 9" xfId="1762"/>
    <cellStyle name="Normal 56" xfId="93"/>
    <cellStyle name="Normal 56 10" xfId="2064"/>
    <cellStyle name="Normal 56 11" xfId="3108"/>
    <cellStyle name="Normal 56 2" xfId="336"/>
    <cellStyle name="Normal 56 3" xfId="520"/>
    <cellStyle name="Normal 56 4" xfId="730"/>
    <cellStyle name="Normal 56 5" xfId="939"/>
    <cellStyle name="Normal 56 6" xfId="1148"/>
    <cellStyle name="Normal 56 7" xfId="1354"/>
    <cellStyle name="Normal 56 8" xfId="1561"/>
    <cellStyle name="Normal 56 9" xfId="1763"/>
    <cellStyle name="Normal 57" xfId="26"/>
    <cellStyle name="Normal 57 10" xfId="2065"/>
    <cellStyle name="Normal 57 11" xfId="3109"/>
    <cellStyle name="Normal 57 2" xfId="337"/>
    <cellStyle name="Normal 57 3" xfId="521"/>
    <cellStyle name="Normal 57 4" xfId="731"/>
    <cellStyle name="Normal 57 5" xfId="940"/>
    <cellStyle name="Normal 57 6" xfId="1149"/>
    <cellStyle name="Normal 57 7" xfId="1355"/>
    <cellStyle name="Normal 57 8" xfId="1562"/>
    <cellStyle name="Normal 57 9" xfId="1764"/>
    <cellStyle name="Normal 58" xfId="27"/>
    <cellStyle name="Normal 58 10" xfId="2066"/>
    <cellStyle name="Normal 58 11" xfId="3110"/>
    <cellStyle name="Normal 58 2" xfId="338"/>
    <cellStyle name="Normal 58 3" xfId="522"/>
    <cellStyle name="Normal 58 4" xfId="732"/>
    <cellStyle name="Normal 58 5" xfId="941"/>
    <cellStyle name="Normal 58 6" xfId="1150"/>
    <cellStyle name="Normal 58 7" xfId="1356"/>
    <cellStyle name="Normal 58 8" xfId="1563"/>
    <cellStyle name="Normal 58 9" xfId="1765"/>
    <cellStyle name="Normal 59" xfId="19"/>
    <cellStyle name="Normal 59 10" xfId="2067"/>
    <cellStyle name="Normal 59 11" xfId="3111"/>
    <cellStyle name="Normal 59 2" xfId="339"/>
    <cellStyle name="Normal 59 3" xfId="523"/>
    <cellStyle name="Normal 59 4" xfId="733"/>
    <cellStyle name="Normal 59 5" xfId="942"/>
    <cellStyle name="Normal 59 6" xfId="1151"/>
    <cellStyle name="Normal 59 7" xfId="1357"/>
    <cellStyle name="Normal 59 8" xfId="1564"/>
    <cellStyle name="Normal 59 9" xfId="1766"/>
    <cellStyle name="Normal 6" xfId="56"/>
    <cellStyle name="Normal 6 10" xfId="1953"/>
    <cellStyle name="Normal 6 11" xfId="3112"/>
    <cellStyle name="Normal 6 2" xfId="297"/>
    <cellStyle name="Normal 6 3" xfId="481"/>
    <cellStyle name="Normal 6 4" xfId="691"/>
    <cellStyle name="Normal 6 5" xfId="900"/>
    <cellStyle name="Normal 6 6" xfId="1109"/>
    <cellStyle name="Normal 6 7" xfId="1315"/>
    <cellStyle name="Normal 6 8" xfId="1522"/>
    <cellStyle name="Normal 6 9" xfId="1724"/>
    <cellStyle name="Normal 60" xfId="20"/>
    <cellStyle name="Normal 60 10" xfId="2068"/>
    <cellStyle name="Normal 60 11" xfId="3113"/>
    <cellStyle name="Normal 60 2" xfId="340"/>
    <cellStyle name="Normal 60 3" xfId="524"/>
    <cellStyle name="Normal 60 4" xfId="734"/>
    <cellStyle name="Normal 60 5" xfId="943"/>
    <cellStyle name="Normal 60 6" xfId="1152"/>
    <cellStyle name="Normal 60 7" xfId="1358"/>
    <cellStyle name="Normal 60 8" xfId="1565"/>
    <cellStyle name="Normal 60 9" xfId="1767"/>
    <cellStyle name="Normal 61" xfId="25"/>
    <cellStyle name="Normal 61 10" xfId="2069"/>
    <cellStyle name="Normal 61 11" xfId="3114"/>
    <cellStyle name="Normal 61 2" xfId="341"/>
    <cellStyle name="Normal 61 3" xfId="525"/>
    <cellStyle name="Normal 61 4" xfId="735"/>
    <cellStyle name="Normal 61 5" xfId="944"/>
    <cellStyle name="Normal 61 6" xfId="1153"/>
    <cellStyle name="Normal 61 7" xfId="1359"/>
    <cellStyle name="Normal 61 8" xfId="1566"/>
    <cellStyle name="Normal 61 9" xfId="1768"/>
    <cellStyle name="Normal 62" xfId="94"/>
    <cellStyle name="Normal 62 10" xfId="2070"/>
    <cellStyle name="Normal 62 11" xfId="3115"/>
    <cellStyle name="Normal 62 2" xfId="342"/>
    <cellStyle name="Normal 62 3" xfId="526"/>
    <cellStyle name="Normal 62 4" xfId="736"/>
    <cellStyle name="Normal 62 5" xfId="945"/>
    <cellStyle name="Normal 62 6" xfId="1154"/>
    <cellStyle name="Normal 62 7" xfId="1360"/>
    <cellStyle name="Normal 62 8" xfId="1567"/>
    <cellStyle name="Normal 62 9" xfId="1769"/>
    <cellStyle name="Normal 63" xfId="95"/>
    <cellStyle name="Normal 63 10" xfId="2071"/>
    <cellStyle name="Normal 63 11" xfId="3116"/>
    <cellStyle name="Normal 63 2" xfId="343"/>
    <cellStyle name="Normal 63 3" xfId="527"/>
    <cellStyle name="Normal 63 4" xfId="737"/>
    <cellStyle name="Normal 63 5" xfId="946"/>
    <cellStyle name="Normal 63 6" xfId="1155"/>
    <cellStyle name="Normal 63 7" xfId="1361"/>
    <cellStyle name="Normal 63 8" xfId="1568"/>
    <cellStyle name="Normal 63 9" xfId="1770"/>
    <cellStyle name="Normal 64" xfId="96"/>
    <cellStyle name="Normal 64 10" xfId="2072"/>
    <cellStyle name="Normal 64 11" xfId="3117"/>
    <cellStyle name="Normal 64 2" xfId="344"/>
    <cellStyle name="Normal 64 3" xfId="528"/>
    <cellStyle name="Normal 64 4" xfId="738"/>
    <cellStyle name="Normal 64 5" xfId="947"/>
    <cellStyle name="Normal 64 6" xfId="1156"/>
    <cellStyle name="Normal 64 7" xfId="1362"/>
    <cellStyle name="Normal 64 8" xfId="1569"/>
    <cellStyle name="Normal 64 9" xfId="1771"/>
    <cellStyle name="Normal 65" xfId="97"/>
    <cellStyle name="Normal 65 10" xfId="2073"/>
    <cellStyle name="Normal 65 11" xfId="3118"/>
    <cellStyle name="Normal 65 2" xfId="345"/>
    <cellStyle name="Normal 65 3" xfId="529"/>
    <cellStyle name="Normal 65 4" xfId="739"/>
    <cellStyle name="Normal 65 5" xfId="948"/>
    <cellStyle name="Normal 65 6" xfId="1157"/>
    <cellStyle name="Normal 65 7" xfId="1363"/>
    <cellStyle name="Normal 65 8" xfId="1570"/>
    <cellStyle name="Normal 65 9" xfId="1772"/>
    <cellStyle name="Normal 66" xfId="98"/>
    <cellStyle name="Normal 66 10" xfId="2074"/>
    <cellStyle name="Normal 66 11" xfId="3119"/>
    <cellStyle name="Normal 66 2" xfId="346"/>
    <cellStyle name="Normal 66 3" xfId="530"/>
    <cellStyle name="Normal 66 4" xfId="740"/>
    <cellStyle name="Normal 66 5" xfId="949"/>
    <cellStyle name="Normal 66 6" xfId="1158"/>
    <cellStyle name="Normal 66 7" xfId="1364"/>
    <cellStyle name="Normal 66 8" xfId="1571"/>
    <cellStyle name="Normal 66 9" xfId="1773"/>
    <cellStyle name="Normal 67" xfId="99"/>
    <cellStyle name="Normal 67 10" xfId="2075"/>
    <cellStyle name="Normal 67 11" xfId="3120"/>
    <cellStyle name="Normal 67 2" xfId="347"/>
    <cellStyle name="Normal 67 3" xfId="531"/>
    <cellStyle name="Normal 67 4" xfId="741"/>
    <cellStyle name="Normal 67 5" xfId="950"/>
    <cellStyle name="Normal 67 6" xfId="1159"/>
    <cellStyle name="Normal 67 7" xfId="1365"/>
    <cellStyle name="Normal 67 8" xfId="1572"/>
    <cellStyle name="Normal 67 9" xfId="1774"/>
    <cellStyle name="Normal 68" xfId="100"/>
    <cellStyle name="Normal 68 10" xfId="2076"/>
    <cellStyle name="Normal 68 11" xfId="3121"/>
    <cellStyle name="Normal 68 2" xfId="348"/>
    <cellStyle name="Normal 68 3" xfId="532"/>
    <cellStyle name="Normal 68 4" xfId="742"/>
    <cellStyle name="Normal 68 5" xfId="951"/>
    <cellStyle name="Normal 68 6" xfId="1160"/>
    <cellStyle name="Normal 68 7" xfId="1366"/>
    <cellStyle name="Normal 68 8" xfId="1573"/>
    <cellStyle name="Normal 68 9" xfId="1775"/>
    <cellStyle name="Normal 69" xfId="101"/>
    <cellStyle name="Normal 69 10" xfId="2077"/>
    <cellStyle name="Normal 69 11" xfId="3122"/>
    <cellStyle name="Normal 69 2" xfId="349"/>
    <cellStyle name="Normal 69 3" xfId="533"/>
    <cellStyle name="Normal 69 4" xfId="743"/>
    <cellStyle name="Normal 69 5" xfId="952"/>
    <cellStyle name="Normal 69 6" xfId="1161"/>
    <cellStyle name="Normal 69 7" xfId="1367"/>
    <cellStyle name="Normal 69 8" xfId="1574"/>
    <cellStyle name="Normal 69 9" xfId="1776"/>
    <cellStyle name="Normal 7" xfId="57"/>
    <cellStyle name="Normal 7 10" xfId="482"/>
    <cellStyle name="Normal 7 11" xfId="692"/>
    <cellStyle name="Normal 7 12" xfId="901"/>
    <cellStyle name="Normal 7 13" xfId="1110"/>
    <cellStyle name="Normal 7 14" xfId="1316"/>
    <cellStyle name="Normal 7 15" xfId="1523"/>
    <cellStyle name="Normal 7 16" xfId="1725"/>
    <cellStyle name="Normal 7 17" xfId="1927"/>
    <cellStyle name="Normal 7 18" xfId="3123"/>
    <cellStyle name="Normal 7 2" xfId="109"/>
    <cellStyle name="Normal 7 2 10" xfId="2086"/>
    <cellStyle name="Normal 7 2 10 2" xfId="2593"/>
    <cellStyle name="Normal 7 2 10 3" xfId="2980"/>
    <cellStyle name="Normal 7 2 11" xfId="2247"/>
    <cellStyle name="Normal 7 2 12" xfId="2634"/>
    <cellStyle name="Normal 7 2 2" xfId="255"/>
    <cellStyle name="Normal 7 2 2 2" xfId="2284"/>
    <cellStyle name="Normal 7 2 2 3" xfId="2671"/>
    <cellStyle name="Normal 7 2 3" xfId="542"/>
    <cellStyle name="Normal 7 2 3 2" xfId="2331"/>
    <cellStyle name="Normal 7 2 3 3" xfId="2718"/>
    <cellStyle name="Normal 7 2 4" xfId="752"/>
    <cellStyle name="Normal 7 2 4 2" xfId="2366"/>
    <cellStyle name="Normal 7 2 4 3" xfId="2753"/>
    <cellStyle name="Normal 7 2 5" xfId="961"/>
    <cellStyle name="Normal 7 2 5 2" xfId="2401"/>
    <cellStyle name="Normal 7 2 5 3" xfId="2788"/>
    <cellStyle name="Normal 7 2 6" xfId="1170"/>
    <cellStyle name="Normal 7 2 6 2" xfId="2436"/>
    <cellStyle name="Normal 7 2 6 3" xfId="2823"/>
    <cellStyle name="Normal 7 2 7" xfId="1376"/>
    <cellStyle name="Normal 7 2 7 2" xfId="2467"/>
    <cellStyle name="Normal 7 2 7 3" xfId="2854"/>
    <cellStyle name="Normal 7 2 8" xfId="1583"/>
    <cellStyle name="Normal 7 2 8 2" xfId="2500"/>
    <cellStyle name="Normal 7 2 8 3" xfId="2887"/>
    <cellStyle name="Normal 7 2 9" xfId="1785"/>
    <cellStyle name="Normal 7 2 9 2" xfId="2529"/>
    <cellStyle name="Normal 7 2 9 3" xfId="2916"/>
    <cellStyle name="Normal 7 3" xfId="227"/>
    <cellStyle name="Normal 7 3 10" xfId="2204"/>
    <cellStyle name="Normal 7 3 10 2" xfId="2597"/>
    <cellStyle name="Normal 7 3 10 3" xfId="2984"/>
    <cellStyle name="Normal 7 3 11" xfId="2251"/>
    <cellStyle name="Normal 7 3 12" xfId="2638"/>
    <cellStyle name="Normal 7 3 2" xfId="259"/>
    <cellStyle name="Normal 7 3 2 2" xfId="2288"/>
    <cellStyle name="Normal 7 3 2 3" xfId="2675"/>
    <cellStyle name="Normal 7 3 3" xfId="661"/>
    <cellStyle name="Normal 7 3 3 2" xfId="2336"/>
    <cellStyle name="Normal 7 3 3 3" xfId="2723"/>
    <cellStyle name="Normal 7 3 4" xfId="871"/>
    <cellStyle name="Normal 7 3 4 2" xfId="2371"/>
    <cellStyle name="Normal 7 3 4 3" xfId="2758"/>
    <cellStyle name="Normal 7 3 5" xfId="1079"/>
    <cellStyle name="Normal 7 3 5 2" xfId="2405"/>
    <cellStyle name="Normal 7 3 5 3" xfId="2792"/>
    <cellStyle name="Normal 7 3 6" xfId="1289"/>
    <cellStyle name="Normal 7 3 6 2" xfId="2441"/>
    <cellStyle name="Normal 7 3 6 3" xfId="2828"/>
    <cellStyle name="Normal 7 3 7" xfId="1494"/>
    <cellStyle name="Normal 7 3 7 2" xfId="2471"/>
    <cellStyle name="Normal 7 3 7 3" xfId="2858"/>
    <cellStyle name="Normal 7 3 8" xfId="1701"/>
    <cellStyle name="Normal 7 3 8 2" xfId="2504"/>
    <cellStyle name="Normal 7 3 8 3" xfId="2891"/>
    <cellStyle name="Normal 7 3 9" xfId="1903"/>
    <cellStyle name="Normal 7 3 9 2" xfId="2533"/>
    <cellStyle name="Normal 7 3 9 3" xfId="2920"/>
    <cellStyle name="Normal 7 4" xfId="231"/>
    <cellStyle name="Normal 7 4 10" xfId="2208"/>
    <cellStyle name="Normal 7 4 10 2" xfId="2601"/>
    <cellStyle name="Normal 7 4 10 3" xfId="2988"/>
    <cellStyle name="Normal 7 4 11" xfId="2255"/>
    <cellStyle name="Normal 7 4 12" xfId="2642"/>
    <cellStyle name="Normal 7 4 2" xfId="263"/>
    <cellStyle name="Normal 7 4 2 2" xfId="2292"/>
    <cellStyle name="Normal 7 4 2 3" xfId="2679"/>
    <cellStyle name="Normal 7 4 3" xfId="665"/>
    <cellStyle name="Normal 7 4 3 2" xfId="2340"/>
    <cellStyle name="Normal 7 4 3 3" xfId="2727"/>
    <cellStyle name="Normal 7 4 4" xfId="875"/>
    <cellStyle name="Normal 7 4 4 2" xfId="2375"/>
    <cellStyle name="Normal 7 4 4 3" xfId="2762"/>
    <cellStyle name="Normal 7 4 5" xfId="1083"/>
    <cellStyle name="Normal 7 4 5 2" xfId="2409"/>
    <cellStyle name="Normal 7 4 5 3" xfId="2796"/>
    <cellStyle name="Normal 7 4 6" xfId="1293"/>
    <cellStyle name="Normal 7 4 6 2" xfId="2445"/>
    <cellStyle name="Normal 7 4 6 3" xfId="2832"/>
    <cellStyle name="Normal 7 4 7" xfId="1498"/>
    <cellStyle name="Normal 7 4 7 2" xfId="2475"/>
    <cellStyle name="Normal 7 4 7 3" xfId="2862"/>
    <cellStyle name="Normal 7 4 8" xfId="1705"/>
    <cellStyle name="Normal 7 4 8 2" xfId="2508"/>
    <cellStyle name="Normal 7 4 8 3" xfId="2895"/>
    <cellStyle name="Normal 7 4 9" xfId="1907"/>
    <cellStyle name="Normal 7 4 9 2" xfId="2537"/>
    <cellStyle name="Normal 7 4 9 3" xfId="2924"/>
    <cellStyle name="Normal 7 5" xfId="235"/>
    <cellStyle name="Normal 7 5 10" xfId="2212"/>
    <cellStyle name="Normal 7 5 10 2" xfId="2605"/>
    <cellStyle name="Normal 7 5 10 3" xfId="2992"/>
    <cellStyle name="Normal 7 5 11" xfId="2259"/>
    <cellStyle name="Normal 7 5 12" xfId="2646"/>
    <cellStyle name="Normal 7 5 2" xfId="267"/>
    <cellStyle name="Normal 7 5 2 2" xfId="2296"/>
    <cellStyle name="Normal 7 5 2 3" xfId="2683"/>
    <cellStyle name="Normal 7 5 3" xfId="669"/>
    <cellStyle name="Normal 7 5 3 2" xfId="2344"/>
    <cellStyle name="Normal 7 5 3 3" xfId="2731"/>
    <cellStyle name="Normal 7 5 4" xfId="879"/>
    <cellStyle name="Normal 7 5 4 2" xfId="2379"/>
    <cellStyle name="Normal 7 5 4 3" xfId="2766"/>
    <cellStyle name="Normal 7 5 5" xfId="1087"/>
    <cellStyle name="Normal 7 5 5 2" xfId="2413"/>
    <cellStyle name="Normal 7 5 5 3" xfId="2800"/>
    <cellStyle name="Normal 7 5 6" xfId="1297"/>
    <cellStyle name="Normal 7 5 6 2" xfId="2449"/>
    <cellStyle name="Normal 7 5 6 3" xfId="2836"/>
    <cellStyle name="Normal 7 5 7" xfId="1502"/>
    <cellStyle name="Normal 7 5 7 2" xfId="2479"/>
    <cellStyle name="Normal 7 5 7 3" xfId="2866"/>
    <cellStyle name="Normal 7 5 8" xfId="1709"/>
    <cellStyle name="Normal 7 5 8 2" xfId="2512"/>
    <cellStyle name="Normal 7 5 8 3" xfId="2899"/>
    <cellStyle name="Normal 7 5 9" xfId="1911"/>
    <cellStyle name="Normal 7 5 9 2" xfId="2541"/>
    <cellStyle name="Normal 7 5 9 3" xfId="2928"/>
    <cellStyle name="Normal 7 6" xfId="240"/>
    <cellStyle name="Normal 7 6 10" xfId="2217"/>
    <cellStyle name="Normal 7 6 10 2" xfId="2610"/>
    <cellStyle name="Normal 7 6 10 3" xfId="2997"/>
    <cellStyle name="Normal 7 6 11" xfId="2264"/>
    <cellStyle name="Normal 7 6 12" xfId="2651"/>
    <cellStyle name="Normal 7 6 2" xfId="272"/>
    <cellStyle name="Normal 7 6 2 2" xfId="2301"/>
    <cellStyle name="Normal 7 6 2 3" xfId="2688"/>
    <cellStyle name="Normal 7 6 3" xfId="674"/>
    <cellStyle name="Normal 7 6 3 2" xfId="2349"/>
    <cellStyle name="Normal 7 6 3 3" xfId="2736"/>
    <cellStyle name="Normal 7 6 4" xfId="884"/>
    <cellStyle name="Normal 7 6 4 2" xfId="2384"/>
    <cellStyle name="Normal 7 6 4 3" xfId="2771"/>
    <cellStyle name="Normal 7 6 5" xfId="1092"/>
    <cellStyle name="Normal 7 6 5 2" xfId="2418"/>
    <cellStyle name="Normal 7 6 5 3" xfId="2805"/>
    <cellStyle name="Normal 7 6 6" xfId="1302"/>
    <cellStyle name="Normal 7 6 6 2" xfId="2454"/>
    <cellStyle name="Normal 7 6 6 3" xfId="2841"/>
    <cellStyle name="Normal 7 6 7" xfId="1507"/>
    <cellStyle name="Normal 7 6 7 2" xfId="2484"/>
    <cellStyle name="Normal 7 6 7 3" xfId="2871"/>
    <cellStyle name="Normal 7 6 8" xfId="1714"/>
    <cellStyle name="Normal 7 6 8 2" xfId="2517"/>
    <cellStyle name="Normal 7 6 8 3" xfId="2904"/>
    <cellStyle name="Normal 7 6 9" xfId="1916"/>
    <cellStyle name="Normal 7 6 9 2" xfId="2546"/>
    <cellStyle name="Normal 7 6 9 3" xfId="2933"/>
    <cellStyle name="Normal 7 7" xfId="244"/>
    <cellStyle name="Normal 7 7 10" xfId="2221"/>
    <cellStyle name="Normal 7 7 10 2" xfId="2614"/>
    <cellStyle name="Normal 7 7 10 3" xfId="3001"/>
    <cellStyle name="Normal 7 7 11" xfId="2268"/>
    <cellStyle name="Normal 7 7 12" xfId="2655"/>
    <cellStyle name="Normal 7 7 2" xfId="276"/>
    <cellStyle name="Normal 7 7 2 2" xfId="2305"/>
    <cellStyle name="Normal 7 7 2 3" xfId="2692"/>
    <cellStyle name="Normal 7 7 3" xfId="678"/>
    <cellStyle name="Normal 7 7 3 2" xfId="2353"/>
    <cellStyle name="Normal 7 7 3 3" xfId="2740"/>
    <cellStyle name="Normal 7 7 4" xfId="888"/>
    <cellStyle name="Normal 7 7 4 2" xfId="2388"/>
    <cellStyle name="Normal 7 7 4 3" xfId="2775"/>
    <cellStyle name="Normal 7 7 5" xfId="1096"/>
    <cellStyle name="Normal 7 7 5 2" xfId="2422"/>
    <cellStyle name="Normal 7 7 5 3" xfId="2809"/>
    <cellStyle name="Normal 7 7 6" xfId="1306"/>
    <cellStyle name="Normal 7 7 6 2" xfId="2458"/>
    <cellStyle name="Normal 7 7 6 3" xfId="2845"/>
    <cellStyle name="Normal 7 7 7" xfId="1511"/>
    <cellStyle name="Normal 7 7 7 2" xfId="2488"/>
    <cellStyle name="Normal 7 7 7 3" xfId="2875"/>
    <cellStyle name="Normal 7 7 8" xfId="1718"/>
    <cellStyle name="Normal 7 7 8 2" xfId="2521"/>
    <cellStyle name="Normal 7 7 8 3" xfId="2908"/>
    <cellStyle name="Normal 7 7 9" xfId="1920"/>
    <cellStyle name="Normal 7 7 9 2" xfId="2550"/>
    <cellStyle name="Normal 7 7 9 3" xfId="2937"/>
    <cellStyle name="Normal 7 8" xfId="248"/>
    <cellStyle name="Normal 7 8 10" xfId="2225"/>
    <cellStyle name="Normal 7 8 10 2" xfId="2618"/>
    <cellStyle name="Normal 7 8 10 3" xfId="3005"/>
    <cellStyle name="Normal 7 8 11" xfId="2272"/>
    <cellStyle name="Normal 7 8 12" xfId="2659"/>
    <cellStyle name="Normal 7 8 2" xfId="280"/>
    <cellStyle name="Normal 7 8 2 2" xfId="2309"/>
    <cellStyle name="Normal 7 8 2 3" xfId="2696"/>
    <cellStyle name="Normal 7 8 3" xfId="682"/>
    <cellStyle name="Normal 7 8 3 2" xfId="2357"/>
    <cellStyle name="Normal 7 8 3 3" xfId="2744"/>
    <cellStyle name="Normal 7 8 4" xfId="892"/>
    <cellStyle name="Normal 7 8 4 2" xfId="2392"/>
    <cellStyle name="Normal 7 8 4 3" xfId="2779"/>
    <cellStyle name="Normal 7 8 5" xfId="1100"/>
    <cellStyle name="Normal 7 8 5 2" xfId="2426"/>
    <cellStyle name="Normal 7 8 5 3" xfId="2813"/>
    <cellStyle name="Normal 7 8 6" xfId="1310"/>
    <cellStyle name="Normal 7 8 6 2" xfId="2462"/>
    <cellStyle name="Normal 7 8 6 3" xfId="2849"/>
    <cellStyle name="Normal 7 8 7" xfId="1515"/>
    <cellStyle name="Normal 7 8 7 2" xfId="2492"/>
    <cellStyle name="Normal 7 8 7 3" xfId="2879"/>
    <cellStyle name="Normal 7 8 8" xfId="1722"/>
    <cellStyle name="Normal 7 8 8 2" xfId="2525"/>
    <cellStyle name="Normal 7 8 8 3" xfId="2912"/>
    <cellStyle name="Normal 7 8 9" xfId="1924"/>
    <cellStyle name="Normal 7 8 9 2" xfId="2554"/>
    <cellStyle name="Normal 7 8 9 3" xfId="2941"/>
    <cellStyle name="Normal 7 9" xfId="298"/>
    <cellStyle name="Normal 70" xfId="44"/>
    <cellStyle name="Normal 71" xfId="102"/>
    <cellStyle name="Normal 71 10" xfId="2078"/>
    <cellStyle name="Normal 71 11" xfId="3124"/>
    <cellStyle name="Normal 71 2" xfId="350"/>
    <cellStyle name="Normal 71 3" xfId="534"/>
    <cellStyle name="Normal 71 4" xfId="744"/>
    <cellStyle name="Normal 71 5" xfId="953"/>
    <cellStyle name="Normal 71 6" xfId="1162"/>
    <cellStyle name="Normal 71 7" xfId="1368"/>
    <cellStyle name="Normal 71 8" xfId="1575"/>
    <cellStyle name="Normal 71 9" xfId="1777"/>
    <cellStyle name="Normal 72" xfId="24"/>
    <cellStyle name="Normal 72 10" xfId="2079"/>
    <cellStyle name="Normal 72 11" xfId="3125"/>
    <cellStyle name="Normal 72 2" xfId="351"/>
    <cellStyle name="Normal 72 3" xfId="535"/>
    <cellStyle name="Normal 72 4" xfId="745"/>
    <cellStyle name="Normal 72 5" xfId="954"/>
    <cellStyle name="Normal 72 6" xfId="1163"/>
    <cellStyle name="Normal 72 7" xfId="1369"/>
    <cellStyle name="Normal 72 8" xfId="1576"/>
    <cellStyle name="Normal 72 9" xfId="1778"/>
    <cellStyle name="Normal 73" xfId="103"/>
    <cellStyle name="Normal 73 10" xfId="2080"/>
    <cellStyle name="Normal 73 11" xfId="3126"/>
    <cellStyle name="Normal 73 2" xfId="352"/>
    <cellStyle name="Normal 73 3" xfId="536"/>
    <cellStyle name="Normal 73 4" xfId="746"/>
    <cellStyle name="Normal 73 5" xfId="955"/>
    <cellStyle name="Normal 73 6" xfId="1164"/>
    <cellStyle name="Normal 73 7" xfId="1370"/>
    <cellStyle name="Normal 73 8" xfId="1577"/>
    <cellStyle name="Normal 73 9" xfId="1779"/>
    <cellStyle name="Normal 74" xfId="104"/>
    <cellStyle name="Normal 74 10" xfId="2081"/>
    <cellStyle name="Normal 74 11" xfId="3127"/>
    <cellStyle name="Normal 74 2" xfId="353"/>
    <cellStyle name="Normal 74 3" xfId="537"/>
    <cellStyle name="Normal 74 4" xfId="747"/>
    <cellStyle name="Normal 74 5" xfId="956"/>
    <cellStyle name="Normal 74 6" xfId="1165"/>
    <cellStyle name="Normal 74 7" xfId="1371"/>
    <cellStyle name="Normal 74 8" xfId="1578"/>
    <cellStyle name="Normal 74 9" xfId="1780"/>
    <cellStyle name="Normal 75" xfId="105"/>
    <cellStyle name="Normal 75 10" xfId="2082"/>
    <cellStyle name="Normal 75 11" xfId="3128"/>
    <cellStyle name="Normal 75 2" xfId="354"/>
    <cellStyle name="Normal 75 3" xfId="538"/>
    <cellStyle name="Normal 75 4" xfId="748"/>
    <cellStyle name="Normal 75 5" xfId="957"/>
    <cellStyle name="Normal 75 6" xfId="1166"/>
    <cellStyle name="Normal 75 7" xfId="1372"/>
    <cellStyle name="Normal 75 8" xfId="1579"/>
    <cellStyle name="Normal 75 9" xfId="1781"/>
    <cellStyle name="Normal 76" xfId="106"/>
    <cellStyle name="Normal 76 10" xfId="2083"/>
    <cellStyle name="Normal 76 11" xfId="3129"/>
    <cellStyle name="Normal 76 2" xfId="355"/>
    <cellStyle name="Normal 76 3" xfId="539"/>
    <cellStyle name="Normal 76 4" xfId="749"/>
    <cellStyle name="Normal 76 5" xfId="958"/>
    <cellStyle name="Normal 76 6" xfId="1167"/>
    <cellStyle name="Normal 76 7" xfId="1373"/>
    <cellStyle name="Normal 76 8" xfId="1580"/>
    <cellStyle name="Normal 76 9" xfId="1782"/>
    <cellStyle name="Normal 77" xfId="107"/>
    <cellStyle name="Normal 77 10" xfId="2084"/>
    <cellStyle name="Normal 77 11" xfId="3130"/>
    <cellStyle name="Normal 77 2" xfId="356"/>
    <cellStyle name="Normal 77 3" xfId="540"/>
    <cellStyle name="Normal 77 4" xfId="750"/>
    <cellStyle name="Normal 77 5" xfId="959"/>
    <cellStyle name="Normal 77 6" xfId="1168"/>
    <cellStyle name="Normal 77 7" xfId="1374"/>
    <cellStyle name="Normal 77 8" xfId="1581"/>
    <cellStyle name="Normal 77 9" xfId="1783"/>
    <cellStyle name="Normal 78" xfId="45"/>
    <cellStyle name="Normal 79" xfId="46"/>
    <cellStyle name="Normal 8" xfId="58"/>
    <cellStyle name="Normal 8 10" xfId="483"/>
    <cellStyle name="Normal 8 11" xfId="693"/>
    <cellStyle name="Normal 8 12" xfId="902"/>
    <cellStyle name="Normal 8 13" xfId="1111"/>
    <cellStyle name="Normal 8 14" xfId="1317"/>
    <cellStyle name="Normal 8 15" xfId="1524"/>
    <cellStyle name="Normal 8 16" xfId="1726"/>
    <cellStyle name="Normal 8 17" xfId="1952"/>
    <cellStyle name="Normal 8 18" xfId="3131"/>
    <cellStyle name="Normal 8 2" xfId="110"/>
    <cellStyle name="Normal 8 2 10" xfId="2087"/>
    <cellStyle name="Normal 8 2 10 2" xfId="2594"/>
    <cellStyle name="Normal 8 2 10 3" xfId="2981"/>
    <cellStyle name="Normal 8 2 11" xfId="2248"/>
    <cellStyle name="Normal 8 2 12" xfId="2635"/>
    <cellStyle name="Normal 8 2 2" xfId="256"/>
    <cellStyle name="Normal 8 2 2 2" xfId="2285"/>
    <cellStyle name="Normal 8 2 2 3" xfId="2672"/>
    <cellStyle name="Normal 8 2 3" xfId="543"/>
    <cellStyle name="Normal 8 2 3 2" xfId="2332"/>
    <cellStyle name="Normal 8 2 3 3" xfId="2719"/>
    <cellStyle name="Normal 8 2 4" xfId="753"/>
    <cellStyle name="Normal 8 2 4 2" xfId="2367"/>
    <cellStyle name="Normal 8 2 4 3" xfId="2754"/>
    <cellStyle name="Normal 8 2 5" xfId="962"/>
    <cellStyle name="Normal 8 2 5 2" xfId="2402"/>
    <cellStyle name="Normal 8 2 5 3" xfId="2789"/>
    <cellStyle name="Normal 8 2 6" xfId="1171"/>
    <cellStyle name="Normal 8 2 6 2" xfId="2437"/>
    <cellStyle name="Normal 8 2 6 3" xfId="2824"/>
    <cellStyle name="Normal 8 2 7" xfId="1377"/>
    <cellStyle name="Normal 8 2 7 2" xfId="2468"/>
    <cellStyle name="Normal 8 2 7 3" xfId="2855"/>
    <cellStyle name="Normal 8 2 8" xfId="1584"/>
    <cellStyle name="Normal 8 2 8 2" xfId="2501"/>
    <cellStyle name="Normal 8 2 8 3" xfId="2888"/>
    <cellStyle name="Normal 8 2 9" xfId="1786"/>
    <cellStyle name="Normal 8 2 9 2" xfId="2530"/>
    <cellStyle name="Normal 8 2 9 3" xfId="2917"/>
    <cellStyle name="Normal 8 3" xfId="228"/>
    <cellStyle name="Normal 8 3 10" xfId="2205"/>
    <cellStyle name="Normal 8 3 10 2" xfId="2598"/>
    <cellStyle name="Normal 8 3 10 3" xfId="2985"/>
    <cellStyle name="Normal 8 3 11" xfId="2252"/>
    <cellStyle name="Normal 8 3 12" xfId="2639"/>
    <cellStyle name="Normal 8 3 2" xfId="260"/>
    <cellStyle name="Normal 8 3 2 2" xfId="2289"/>
    <cellStyle name="Normal 8 3 2 3" xfId="2676"/>
    <cellStyle name="Normal 8 3 3" xfId="662"/>
    <cellStyle name="Normal 8 3 3 2" xfId="2337"/>
    <cellStyle name="Normal 8 3 3 3" xfId="2724"/>
    <cellStyle name="Normal 8 3 4" xfId="872"/>
    <cellStyle name="Normal 8 3 4 2" xfId="2372"/>
    <cellStyle name="Normal 8 3 4 3" xfId="2759"/>
    <cellStyle name="Normal 8 3 5" xfId="1080"/>
    <cellStyle name="Normal 8 3 5 2" xfId="2406"/>
    <cellStyle name="Normal 8 3 5 3" xfId="2793"/>
    <cellStyle name="Normal 8 3 6" xfId="1290"/>
    <cellStyle name="Normal 8 3 6 2" xfId="2442"/>
    <cellStyle name="Normal 8 3 6 3" xfId="2829"/>
    <cellStyle name="Normal 8 3 7" xfId="1495"/>
    <cellStyle name="Normal 8 3 7 2" xfId="2472"/>
    <cellStyle name="Normal 8 3 7 3" xfId="2859"/>
    <cellStyle name="Normal 8 3 8" xfId="1702"/>
    <cellStyle name="Normal 8 3 8 2" xfId="2505"/>
    <cellStyle name="Normal 8 3 8 3" xfId="2892"/>
    <cellStyle name="Normal 8 3 9" xfId="1904"/>
    <cellStyle name="Normal 8 3 9 2" xfId="2534"/>
    <cellStyle name="Normal 8 3 9 3" xfId="2921"/>
    <cellStyle name="Normal 8 4" xfId="232"/>
    <cellStyle name="Normal 8 4 10" xfId="2209"/>
    <cellStyle name="Normal 8 4 10 2" xfId="2602"/>
    <cellStyle name="Normal 8 4 10 3" xfId="2989"/>
    <cellStyle name="Normal 8 4 11" xfId="2256"/>
    <cellStyle name="Normal 8 4 12" xfId="2643"/>
    <cellStyle name="Normal 8 4 2" xfId="264"/>
    <cellStyle name="Normal 8 4 2 2" xfId="2293"/>
    <cellStyle name="Normal 8 4 2 3" xfId="2680"/>
    <cellStyle name="Normal 8 4 3" xfId="666"/>
    <cellStyle name="Normal 8 4 3 2" xfId="2341"/>
    <cellStyle name="Normal 8 4 3 3" xfId="2728"/>
    <cellStyle name="Normal 8 4 4" xfId="876"/>
    <cellStyle name="Normal 8 4 4 2" xfId="2376"/>
    <cellStyle name="Normal 8 4 4 3" xfId="2763"/>
    <cellStyle name="Normal 8 4 5" xfId="1084"/>
    <cellStyle name="Normal 8 4 5 2" xfId="2410"/>
    <cellStyle name="Normal 8 4 5 3" xfId="2797"/>
    <cellStyle name="Normal 8 4 6" xfId="1294"/>
    <cellStyle name="Normal 8 4 6 2" xfId="2446"/>
    <cellStyle name="Normal 8 4 6 3" xfId="2833"/>
    <cellStyle name="Normal 8 4 7" xfId="1499"/>
    <cellStyle name="Normal 8 4 7 2" xfId="2476"/>
    <cellStyle name="Normal 8 4 7 3" xfId="2863"/>
    <cellStyle name="Normal 8 4 8" xfId="1706"/>
    <cellStyle name="Normal 8 4 8 2" xfId="2509"/>
    <cellStyle name="Normal 8 4 8 3" xfId="2896"/>
    <cellStyle name="Normal 8 4 9" xfId="1908"/>
    <cellStyle name="Normal 8 4 9 2" xfId="2538"/>
    <cellStyle name="Normal 8 4 9 3" xfId="2925"/>
    <cellStyle name="Normal 8 5" xfId="236"/>
    <cellStyle name="Normal 8 5 10" xfId="2213"/>
    <cellStyle name="Normal 8 5 10 2" xfId="2606"/>
    <cellStyle name="Normal 8 5 10 3" xfId="2993"/>
    <cellStyle name="Normal 8 5 11" xfId="2260"/>
    <cellStyle name="Normal 8 5 12" xfId="2647"/>
    <cellStyle name="Normal 8 5 2" xfId="268"/>
    <cellStyle name="Normal 8 5 2 2" xfId="2297"/>
    <cellStyle name="Normal 8 5 2 3" xfId="2684"/>
    <cellStyle name="Normal 8 5 3" xfId="670"/>
    <cellStyle name="Normal 8 5 3 2" xfId="2345"/>
    <cellStyle name="Normal 8 5 3 3" xfId="2732"/>
    <cellStyle name="Normal 8 5 4" xfId="880"/>
    <cellStyle name="Normal 8 5 4 2" xfId="2380"/>
    <cellStyle name="Normal 8 5 4 3" xfId="2767"/>
    <cellStyle name="Normal 8 5 5" xfId="1088"/>
    <cellStyle name="Normal 8 5 5 2" xfId="2414"/>
    <cellStyle name="Normal 8 5 5 3" xfId="2801"/>
    <cellStyle name="Normal 8 5 6" xfId="1298"/>
    <cellStyle name="Normal 8 5 6 2" xfId="2450"/>
    <cellStyle name="Normal 8 5 6 3" xfId="2837"/>
    <cellStyle name="Normal 8 5 7" xfId="1503"/>
    <cellStyle name="Normal 8 5 7 2" xfId="2480"/>
    <cellStyle name="Normal 8 5 7 3" xfId="2867"/>
    <cellStyle name="Normal 8 5 8" xfId="1710"/>
    <cellStyle name="Normal 8 5 8 2" xfId="2513"/>
    <cellStyle name="Normal 8 5 8 3" xfId="2900"/>
    <cellStyle name="Normal 8 5 9" xfId="1912"/>
    <cellStyle name="Normal 8 5 9 2" xfId="2542"/>
    <cellStyle name="Normal 8 5 9 3" xfId="2929"/>
    <cellStyle name="Normal 8 6" xfId="239"/>
    <cellStyle name="Normal 8 6 10" xfId="2216"/>
    <cellStyle name="Normal 8 6 10 2" xfId="2609"/>
    <cellStyle name="Normal 8 6 10 3" xfId="2996"/>
    <cellStyle name="Normal 8 6 11" xfId="2263"/>
    <cellStyle name="Normal 8 6 12" xfId="2650"/>
    <cellStyle name="Normal 8 6 2" xfId="271"/>
    <cellStyle name="Normal 8 6 2 2" xfId="2300"/>
    <cellStyle name="Normal 8 6 2 3" xfId="2687"/>
    <cellStyle name="Normal 8 6 3" xfId="673"/>
    <cellStyle name="Normal 8 6 3 2" xfId="2348"/>
    <cellStyle name="Normal 8 6 3 3" xfId="2735"/>
    <cellStyle name="Normal 8 6 4" xfId="883"/>
    <cellStyle name="Normal 8 6 4 2" xfId="2383"/>
    <cellStyle name="Normal 8 6 4 3" xfId="2770"/>
    <cellStyle name="Normal 8 6 5" xfId="1091"/>
    <cellStyle name="Normal 8 6 5 2" xfId="2417"/>
    <cellStyle name="Normal 8 6 5 3" xfId="2804"/>
    <cellStyle name="Normal 8 6 6" xfId="1301"/>
    <cellStyle name="Normal 8 6 6 2" xfId="2453"/>
    <cellStyle name="Normal 8 6 6 3" xfId="2840"/>
    <cellStyle name="Normal 8 6 7" xfId="1506"/>
    <cellStyle name="Normal 8 6 7 2" xfId="2483"/>
    <cellStyle name="Normal 8 6 7 3" xfId="2870"/>
    <cellStyle name="Normal 8 6 8" xfId="1713"/>
    <cellStyle name="Normal 8 6 8 2" xfId="2516"/>
    <cellStyle name="Normal 8 6 8 3" xfId="2903"/>
    <cellStyle name="Normal 8 6 9" xfId="1915"/>
    <cellStyle name="Normal 8 6 9 2" xfId="2545"/>
    <cellStyle name="Normal 8 6 9 3" xfId="2932"/>
    <cellStyle name="Normal 8 7" xfId="243"/>
    <cellStyle name="Normal 8 7 10" xfId="2220"/>
    <cellStyle name="Normal 8 7 10 2" xfId="2613"/>
    <cellStyle name="Normal 8 7 10 3" xfId="3000"/>
    <cellStyle name="Normal 8 7 11" xfId="2267"/>
    <cellStyle name="Normal 8 7 12" xfId="2654"/>
    <cellStyle name="Normal 8 7 2" xfId="275"/>
    <cellStyle name="Normal 8 7 2 2" xfId="2304"/>
    <cellStyle name="Normal 8 7 2 3" xfId="2691"/>
    <cellStyle name="Normal 8 7 3" xfId="677"/>
    <cellStyle name="Normal 8 7 3 2" xfId="2352"/>
    <cellStyle name="Normal 8 7 3 3" xfId="2739"/>
    <cellStyle name="Normal 8 7 4" xfId="887"/>
    <cellStyle name="Normal 8 7 4 2" xfId="2387"/>
    <cellStyle name="Normal 8 7 4 3" xfId="2774"/>
    <cellStyle name="Normal 8 7 5" xfId="1095"/>
    <cellStyle name="Normal 8 7 5 2" xfId="2421"/>
    <cellStyle name="Normal 8 7 5 3" xfId="2808"/>
    <cellStyle name="Normal 8 7 6" xfId="1305"/>
    <cellStyle name="Normal 8 7 6 2" xfId="2457"/>
    <cellStyle name="Normal 8 7 6 3" xfId="2844"/>
    <cellStyle name="Normal 8 7 7" xfId="1510"/>
    <cellStyle name="Normal 8 7 7 2" xfId="2487"/>
    <cellStyle name="Normal 8 7 7 3" xfId="2874"/>
    <cellStyle name="Normal 8 7 8" xfId="1717"/>
    <cellStyle name="Normal 8 7 8 2" xfId="2520"/>
    <cellStyle name="Normal 8 7 8 3" xfId="2907"/>
    <cellStyle name="Normal 8 7 9" xfId="1919"/>
    <cellStyle name="Normal 8 7 9 2" xfId="2549"/>
    <cellStyle name="Normal 8 7 9 3" xfId="2936"/>
    <cellStyle name="Normal 8 8" xfId="247"/>
    <cellStyle name="Normal 8 8 10" xfId="2224"/>
    <cellStyle name="Normal 8 8 10 2" xfId="2617"/>
    <cellStyle name="Normal 8 8 10 3" xfId="3004"/>
    <cellStyle name="Normal 8 8 11" xfId="2271"/>
    <cellStyle name="Normal 8 8 12" xfId="2658"/>
    <cellStyle name="Normal 8 8 2" xfId="279"/>
    <cellStyle name="Normal 8 8 2 2" xfId="2308"/>
    <cellStyle name="Normal 8 8 2 3" xfId="2695"/>
    <cellStyle name="Normal 8 8 3" xfId="681"/>
    <cellStyle name="Normal 8 8 3 2" xfId="2356"/>
    <cellStyle name="Normal 8 8 3 3" xfId="2743"/>
    <cellStyle name="Normal 8 8 4" xfId="891"/>
    <cellStyle name="Normal 8 8 4 2" xfId="2391"/>
    <cellStyle name="Normal 8 8 4 3" xfId="2778"/>
    <cellStyle name="Normal 8 8 5" xfId="1099"/>
    <cellStyle name="Normal 8 8 5 2" xfId="2425"/>
    <cellStyle name="Normal 8 8 5 3" xfId="2812"/>
    <cellStyle name="Normal 8 8 6" xfId="1309"/>
    <cellStyle name="Normal 8 8 6 2" xfId="2461"/>
    <cellStyle name="Normal 8 8 6 3" xfId="2848"/>
    <cellStyle name="Normal 8 8 7" xfId="1514"/>
    <cellStyle name="Normal 8 8 7 2" xfId="2491"/>
    <cellStyle name="Normal 8 8 7 3" xfId="2878"/>
    <cellStyle name="Normal 8 8 8" xfId="1721"/>
    <cellStyle name="Normal 8 8 8 2" xfId="2524"/>
    <cellStyle name="Normal 8 8 8 3" xfId="2911"/>
    <cellStyle name="Normal 8 8 9" xfId="1923"/>
    <cellStyle name="Normal 8 8 9 2" xfId="2553"/>
    <cellStyle name="Normal 8 8 9 3" xfId="2940"/>
    <cellStyle name="Normal 8 9" xfId="299"/>
    <cellStyle name="Normal 80" xfId="2020"/>
    <cellStyle name="Normal 80 2" xfId="3132"/>
    <cellStyle name="Normal 81" xfId="47"/>
    <cellStyle name="Normal 82" xfId="2021"/>
    <cellStyle name="Normal 82 2" xfId="3133"/>
    <cellStyle name="Normal 83" xfId="2022"/>
    <cellStyle name="Normal 83 2" xfId="3134"/>
    <cellStyle name="Normal 84" xfId="48"/>
    <cellStyle name="Normal 85" xfId="2023"/>
    <cellStyle name="Normal 85 2" xfId="3135"/>
    <cellStyle name="Normal 86" xfId="49"/>
    <cellStyle name="Normal 87" xfId="2024"/>
    <cellStyle name="Normal 87 2" xfId="3136"/>
    <cellStyle name="Normal 88" xfId="50"/>
    <cellStyle name="Normal 89" xfId="2025"/>
    <cellStyle name="Normal 89 2" xfId="3137"/>
    <cellStyle name="Normal 9" xfId="2026"/>
    <cellStyle name="Normal 9 2" xfId="3138"/>
    <cellStyle name="Normal 90" xfId="2027"/>
    <cellStyle name="Normal 90 2" xfId="3139"/>
    <cellStyle name="Normal 91" xfId="2028"/>
    <cellStyle name="Normal 91 2" xfId="3140"/>
    <cellStyle name="Normal 92" xfId="51"/>
    <cellStyle name="Normal 93" xfId="2029"/>
    <cellStyle name="Normal 93 2" xfId="3141"/>
    <cellStyle name="Normal 94" xfId="52"/>
    <cellStyle name="Normal 95" xfId="2030"/>
    <cellStyle name="Normal 95 2" xfId="3142"/>
    <cellStyle name="Normal 96" xfId="53"/>
    <cellStyle name="Normal 97" xfId="2031"/>
    <cellStyle name="Normal 97 2" xfId="3143"/>
    <cellStyle name="Normal 98" xfId="54"/>
    <cellStyle name="Normal 99" xfId="2032"/>
    <cellStyle name="Normal 99 2" xfId="3144"/>
    <cellStyle name="Total 2" xfId="2033"/>
    <cellStyle name="เครื่องหมายจุลภาค 101" xfId="188"/>
    <cellStyle name="เครื่องหมายจุลภาค 101 10" xfId="2165"/>
    <cellStyle name="เครื่องหมายจุลภาค 101 11" xfId="3145"/>
    <cellStyle name="เครื่องหมายจุลภาค 101 2" xfId="433"/>
    <cellStyle name="เครื่องหมายจุลภาค 101 3" xfId="622"/>
    <cellStyle name="เครื่องหมายจุลภาค 101 4" xfId="832"/>
    <cellStyle name="เครื่องหมายจุลภาค 101 5" xfId="1040"/>
    <cellStyle name="เครื่องหมายจุลภาค 101 6" xfId="1250"/>
    <cellStyle name="เครื่องหมายจุลภาค 101 7" xfId="1455"/>
    <cellStyle name="เครื่องหมายจุลภาค 101 8" xfId="1662"/>
    <cellStyle name="เครื่องหมายจุลภาค 101 9" xfId="1864"/>
    <cellStyle name="เครื่องหมายจุลภาค 103" xfId="191"/>
    <cellStyle name="เครื่องหมายจุลภาค 103 10" xfId="2168"/>
    <cellStyle name="เครื่องหมายจุลภาค 103 11" xfId="3146"/>
    <cellStyle name="เครื่องหมายจุลภาค 103 2" xfId="436"/>
    <cellStyle name="เครื่องหมายจุลภาค 103 3" xfId="625"/>
    <cellStyle name="เครื่องหมายจุลภาค 103 4" xfId="835"/>
    <cellStyle name="เครื่องหมายจุลภาค 103 5" xfId="1043"/>
    <cellStyle name="เครื่องหมายจุลภาค 103 6" xfId="1253"/>
    <cellStyle name="เครื่องหมายจุลภาค 103 7" xfId="1458"/>
    <cellStyle name="เครื่องหมายจุลภาค 103 8" xfId="1665"/>
    <cellStyle name="เครื่องหมายจุลภาค 103 9" xfId="1867"/>
    <cellStyle name="เครื่องหมายจุลภาค 107" xfId="194"/>
    <cellStyle name="เครื่องหมายจุลภาค 107 10" xfId="2171"/>
    <cellStyle name="เครื่องหมายจุลภาค 107 11" xfId="3147"/>
    <cellStyle name="เครื่องหมายจุลภาค 107 2" xfId="439"/>
    <cellStyle name="เครื่องหมายจุลภาค 107 3" xfId="628"/>
    <cellStyle name="เครื่องหมายจุลภาค 107 4" xfId="838"/>
    <cellStyle name="เครื่องหมายจุลภาค 107 5" xfId="1046"/>
    <cellStyle name="เครื่องหมายจุลภาค 107 6" xfId="1256"/>
    <cellStyle name="เครื่องหมายจุลภาค 107 7" xfId="1461"/>
    <cellStyle name="เครื่องหมายจุลภาค 107 8" xfId="1668"/>
    <cellStyle name="เครื่องหมายจุลภาค 107 9" xfId="1870"/>
    <cellStyle name="เครื่องหมายจุลภาค 109" xfId="197"/>
    <cellStyle name="เครื่องหมายจุลภาค 109 10" xfId="2174"/>
    <cellStyle name="เครื่องหมายจุลภาค 109 11" xfId="3148"/>
    <cellStyle name="เครื่องหมายจุลภาค 109 2" xfId="442"/>
    <cellStyle name="เครื่องหมายจุลภาค 109 3" xfId="631"/>
    <cellStyle name="เครื่องหมายจุลภาค 109 4" xfId="841"/>
    <cellStyle name="เครื่องหมายจุลภาค 109 5" xfId="1049"/>
    <cellStyle name="เครื่องหมายจุลภาค 109 6" xfId="1259"/>
    <cellStyle name="เครื่องหมายจุลภาค 109 7" xfId="1464"/>
    <cellStyle name="เครื่องหมายจุลภาค 109 8" xfId="1671"/>
    <cellStyle name="เครื่องหมายจุลภาค 109 9" xfId="1873"/>
    <cellStyle name="เครื่องหมายจุลภาค 111" xfId="200"/>
    <cellStyle name="เครื่องหมายจุลภาค 111 10" xfId="2177"/>
    <cellStyle name="เครื่องหมายจุลภาค 111 11" xfId="3149"/>
    <cellStyle name="เครื่องหมายจุลภาค 111 2" xfId="445"/>
    <cellStyle name="เครื่องหมายจุลภาค 111 3" xfId="634"/>
    <cellStyle name="เครื่องหมายจุลภาค 111 4" xfId="844"/>
    <cellStyle name="เครื่องหมายจุลภาค 111 5" xfId="1052"/>
    <cellStyle name="เครื่องหมายจุลภาค 111 6" xfId="1262"/>
    <cellStyle name="เครื่องหมายจุลภาค 111 7" xfId="1467"/>
    <cellStyle name="เครื่องหมายจุลภาค 111 8" xfId="1674"/>
    <cellStyle name="เครื่องหมายจุลภาค 111 9" xfId="1876"/>
    <cellStyle name="เครื่องหมายจุลภาค 113" xfId="203"/>
    <cellStyle name="เครื่องหมายจุลภาค 113 10" xfId="2180"/>
    <cellStyle name="เครื่องหมายจุลภาค 113 11" xfId="3150"/>
    <cellStyle name="เครื่องหมายจุลภาค 113 2" xfId="448"/>
    <cellStyle name="เครื่องหมายจุลภาค 113 3" xfId="637"/>
    <cellStyle name="เครื่องหมายจุลภาค 113 4" xfId="847"/>
    <cellStyle name="เครื่องหมายจุลภาค 113 5" xfId="1055"/>
    <cellStyle name="เครื่องหมายจุลภาค 113 6" xfId="1265"/>
    <cellStyle name="เครื่องหมายจุลภาค 113 7" xfId="1470"/>
    <cellStyle name="เครื่องหมายจุลภาค 113 8" xfId="1677"/>
    <cellStyle name="เครื่องหมายจุลภาค 113 9" xfId="1879"/>
    <cellStyle name="เครื่องหมายจุลภาค 115" xfId="206"/>
    <cellStyle name="เครื่องหมายจุลภาค 115 10" xfId="2183"/>
    <cellStyle name="เครื่องหมายจุลภาค 115 11" xfId="3151"/>
    <cellStyle name="เครื่องหมายจุลภาค 115 2" xfId="451"/>
    <cellStyle name="เครื่องหมายจุลภาค 115 3" xfId="640"/>
    <cellStyle name="เครื่องหมายจุลภาค 115 4" xfId="850"/>
    <cellStyle name="เครื่องหมายจุลภาค 115 5" xfId="1058"/>
    <cellStyle name="เครื่องหมายจุลภาค 115 6" xfId="1268"/>
    <cellStyle name="เครื่องหมายจุลภาค 115 7" xfId="1473"/>
    <cellStyle name="เครื่องหมายจุลภาค 115 8" xfId="1680"/>
    <cellStyle name="เครื่องหมายจุลภาค 115 9" xfId="1882"/>
    <cellStyle name="เครื่องหมายจุลภาค 117" xfId="209"/>
    <cellStyle name="เครื่องหมายจุลภาค 117 10" xfId="2186"/>
    <cellStyle name="เครื่องหมายจุลภาค 117 11" xfId="3152"/>
    <cellStyle name="เครื่องหมายจุลภาค 117 2" xfId="454"/>
    <cellStyle name="เครื่องหมายจุลภาค 117 3" xfId="643"/>
    <cellStyle name="เครื่องหมายจุลภาค 117 4" xfId="853"/>
    <cellStyle name="เครื่องหมายจุลภาค 117 5" xfId="1061"/>
    <cellStyle name="เครื่องหมายจุลภาค 117 6" xfId="1271"/>
    <cellStyle name="เครื่องหมายจุลภาค 117 7" xfId="1476"/>
    <cellStyle name="เครื่องหมายจุลภาค 117 8" xfId="1683"/>
    <cellStyle name="เครื่องหมายจุลภาค 117 9" xfId="1885"/>
    <cellStyle name="เครื่องหมายจุลภาค 121" xfId="212"/>
    <cellStyle name="เครื่องหมายจุลภาค 121 10" xfId="2189"/>
    <cellStyle name="เครื่องหมายจุลภาค 121 11" xfId="3153"/>
    <cellStyle name="เครื่องหมายจุลภาค 121 2" xfId="457"/>
    <cellStyle name="เครื่องหมายจุลภาค 121 3" xfId="646"/>
    <cellStyle name="เครื่องหมายจุลภาค 121 4" xfId="856"/>
    <cellStyle name="เครื่องหมายจุลภาค 121 5" xfId="1064"/>
    <cellStyle name="เครื่องหมายจุลภาค 121 6" xfId="1274"/>
    <cellStyle name="เครื่องหมายจุลภาค 121 7" xfId="1479"/>
    <cellStyle name="เครื่องหมายจุลภาค 121 8" xfId="1686"/>
    <cellStyle name="เครื่องหมายจุลภาค 121 9" xfId="1888"/>
    <cellStyle name="เครื่องหมายจุลภาค 123" xfId="215"/>
    <cellStyle name="เครื่องหมายจุลภาค 123 10" xfId="2192"/>
    <cellStyle name="เครื่องหมายจุลภาค 123 11" xfId="3154"/>
    <cellStyle name="เครื่องหมายจุลภาค 123 2" xfId="460"/>
    <cellStyle name="เครื่องหมายจุลภาค 123 3" xfId="649"/>
    <cellStyle name="เครื่องหมายจุลภาค 123 4" xfId="859"/>
    <cellStyle name="เครื่องหมายจุลภาค 123 5" xfId="1067"/>
    <cellStyle name="เครื่องหมายจุลภาค 123 6" xfId="1277"/>
    <cellStyle name="เครื่องหมายจุลภาค 123 7" xfId="1482"/>
    <cellStyle name="เครื่องหมายจุลภาค 123 8" xfId="1689"/>
    <cellStyle name="เครื่องหมายจุลภาค 123 9" xfId="1891"/>
    <cellStyle name="เครื่องหมายจุลภาค 125" xfId="218"/>
    <cellStyle name="เครื่องหมายจุลภาค 125 10" xfId="2195"/>
    <cellStyle name="เครื่องหมายจุลภาค 125 11" xfId="3155"/>
    <cellStyle name="เครื่องหมายจุลภาค 125 2" xfId="463"/>
    <cellStyle name="เครื่องหมายจุลภาค 125 3" xfId="652"/>
    <cellStyle name="เครื่องหมายจุลภาค 125 4" xfId="862"/>
    <cellStyle name="เครื่องหมายจุลภาค 125 5" xfId="1070"/>
    <cellStyle name="เครื่องหมายจุลภาค 125 6" xfId="1280"/>
    <cellStyle name="เครื่องหมายจุลภาค 125 7" xfId="1485"/>
    <cellStyle name="เครื่องหมายจุลภาค 125 8" xfId="1692"/>
    <cellStyle name="เครื่องหมายจุลภาค 125 9" xfId="1894"/>
    <cellStyle name="เครื่องหมายจุลภาค 127" xfId="221"/>
    <cellStyle name="เครื่องหมายจุลภาค 127 10" xfId="2198"/>
    <cellStyle name="เครื่องหมายจุลภาค 127 11" xfId="3156"/>
    <cellStyle name="เครื่องหมายจุลภาค 127 2" xfId="466"/>
    <cellStyle name="เครื่องหมายจุลภาค 127 3" xfId="655"/>
    <cellStyle name="เครื่องหมายจุลภาค 127 4" xfId="865"/>
    <cellStyle name="เครื่องหมายจุลภาค 127 5" xfId="1073"/>
    <cellStyle name="เครื่องหมายจุลภาค 127 6" xfId="1283"/>
    <cellStyle name="เครื่องหมายจุลภาค 127 7" xfId="1488"/>
    <cellStyle name="เครื่องหมายจุลภาค 127 8" xfId="1695"/>
    <cellStyle name="เครื่องหมายจุลภาค 127 9" xfId="1897"/>
    <cellStyle name="เครื่องหมายจุลภาค 129" xfId="224"/>
    <cellStyle name="เครื่องหมายจุลภาค 129 10" xfId="2201"/>
    <cellStyle name="เครื่องหมายจุลภาค 129 11" xfId="3157"/>
    <cellStyle name="เครื่องหมายจุลภาค 129 2" xfId="469"/>
    <cellStyle name="เครื่องหมายจุลภาค 129 3" xfId="658"/>
    <cellStyle name="เครื่องหมายจุลภาค 129 4" xfId="868"/>
    <cellStyle name="เครื่องหมายจุลภาค 129 5" xfId="1076"/>
    <cellStyle name="เครื่องหมายจุลภาค 129 6" xfId="1286"/>
    <cellStyle name="เครื่องหมายจุลภาค 129 7" xfId="1491"/>
    <cellStyle name="เครื่องหมายจุลภาค 129 8" xfId="1698"/>
    <cellStyle name="เครื่องหมายจุลภาค 129 9" xfId="1900"/>
    <cellStyle name="เครื่องหมายจุลภาค 2" xfId="251"/>
    <cellStyle name="เครื่องหมายจุลภาค 2 2" xfId="2275"/>
    <cellStyle name="เครื่องหมายจุลภาค 2 2 2" xfId="3261"/>
    <cellStyle name="เครื่องหมายจุลภาค 2 3" xfId="3158"/>
    <cellStyle name="เครื่องหมายจุลภาค 2 4" xfId="2662"/>
    <cellStyle name="เครื่องหมายจุลภาค 47" xfId="114"/>
    <cellStyle name="เครื่องหมายจุลภาค 47 10" xfId="2090"/>
    <cellStyle name="เครื่องหมายจุลภาค 47 11" xfId="3159"/>
    <cellStyle name="เครื่องหมายจุลภาค 47 2" xfId="358"/>
    <cellStyle name="เครื่องหมายจุลภาค 47 3" xfId="547"/>
    <cellStyle name="เครื่องหมายจุลภาค 47 4" xfId="757"/>
    <cellStyle name="เครื่องหมายจุลภาค 47 5" xfId="965"/>
    <cellStyle name="เครื่องหมายจุลภาค 47 6" xfId="1175"/>
    <cellStyle name="เครื่องหมายจุลภาค 47 7" xfId="1380"/>
    <cellStyle name="เครื่องหมายจุลภาค 47 8" xfId="1587"/>
    <cellStyle name="เครื่องหมายจุลภาค 47 9" xfId="1789"/>
    <cellStyle name="เครื่องหมายจุลภาค 49" xfId="117"/>
    <cellStyle name="เครื่องหมายจุลภาค 49 10" xfId="2093"/>
    <cellStyle name="เครื่องหมายจุลภาค 49 11" xfId="3160"/>
    <cellStyle name="เครื่องหมายจุลภาค 49 2" xfId="361"/>
    <cellStyle name="เครื่องหมายจุลภาค 49 3" xfId="550"/>
    <cellStyle name="เครื่องหมายจุลภาค 49 4" xfId="760"/>
    <cellStyle name="เครื่องหมายจุลภาค 49 5" xfId="968"/>
    <cellStyle name="เครื่องหมายจุลภาค 49 6" xfId="1178"/>
    <cellStyle name="เครื่องหมายจุลภาค 49 7" xfId="1383"/>
    <cellStyle name="เครื่องหมายจุลภาค 49 8" xfId="1590"/>
    <cellStyle name="เครื่องหมายจุลภาค 49 9" xfId="1792"/>
    <cellStyle name="เครื่องหมายจุลภาค 51" xfId="120"/>
    <cellStyle name="เครื่องหมายจุลภาค 51 10" xfId="2096"/>
    <cellStyle name="เครื่องหมายจุลภาค 51 11" xfId="3161"/>
    <cellStyle name="เครื่องหมายจุลภาค 51 2" xfId="364"/>
    <cellStyle name="เครื่องหมายจุลภาค 51 3" xfId="553"/>
    <cellStyle name="เครื่องหมายจุลภาค 51 4" xfId="763"/>
    <cellStyle name="เครื่องหมายจุลภาค 51 5" xfId="971"/>
    <cellStyle name="เครื่องหมายจุลภาค 51 6" xfId="1181"/>
    <cellStyle name="เครื่องหมายจุลภาค 51 7" xfId="1386"/>
    <cellStyle name="เครื่องหมายจุลภาค 51 8" xfId="1593"/>
    <cellStyle name="เครื่องหมายจุลภาค 51 9" xfId="1795"/>
    <cellStyle name="เครื่องหมายจุลภาค 53" xfId="123"/>
    <cellStyle name="เครื่องหมายจุลภาค 53 10" xfId="2099"/>
    <cellStyle name="เครื่องหมายจุลภาค 53 11" xfId="3162"/>
    <cellStyle name="เครื่องหมายจุลภาค 53 2" xfId="367"/>
    <cellStyle name="เครื่องหมายจุลภาค 53 3" xfId="556"/>
    <cellStyle name="เครื่องหมายจุลภาค 53 4" xfId="766"/>
    <cellStyle name="เครื่องหมายจุลภาค 53 5" xfId="974"/>
    <cellStyle name="เครื่องหมายจุลภาค 53 6" xfId="1184"/>
    <cellStyle name="เครื่องหมายจุลภาค 53 7" xfId="1389"/>
    <cellStyle name="เครื่องหมายจุลภาค 53 8" xfId="1596"/>
    <cellStyle name="เครื่องหมายจุลภาค 53 9" xfId="1798"/>
    <cellStyle name="เครื่องหมายจุลภาค 57" xfId="125"/>
    <cellStyle name="เครื่องหมายจุลภาค 57 10" xfId="2102"/>
    <cellStyle name="เครื่องหมายจุลภาค 57 11" xfId="3163"/>
    <cellStyle name="เครื่องหมายจุลภาค 57 2" xfId="370"/>
    <cellStyle name="เครื่องหมายจุลภาค 57 3" xfId="559"/>
    <cellStyle name="เครื่องหมายจุลภาค 57 4" xfId="769"/>
    <cellStyle name="เครื่องหมายจุลภาค 57 5" xfId="977"/>
    <cellStyle name="เครื่องหมายจุลภาค 57 6" xfId="1187"/>
    <cellStyle name="เครื่องหมายจุลภาค 57 7" xfId="1392"/>
    <cellStyle name="เครื่องหมายจุลภาค 57 8" xfId="1599"/>
    <cellStyle name="เครื่องหมายจุลภาค 57 9" xfId="1801"/>
    <cellStyle name="เครื่องหมายจุลภาค 60" xfId="128"/>
    <cellStyle name="เครื่องหมายจุลภาค 60 10" xfId="2105"/>
    <cellStyle name="เครื่องหมายจุลภาค 60 11" xfId="3164"/>
    <cellStyle name="เครื่องหมายจุลภาค 60 2" xfId="373"/>
    <cellStyle name="เครื่องหมายจุลภาค 60 3" xfId="562"/>
    <cellStyle name="เครื่องหมายจุลภาค 60 4" xfId="772"/>
    <cellStyle name="เครื่องหมายจุลภาค 60 5" xfId="980"/>
    <cellStyle name="เครื่องหมายจุลภาค 60 6" xfId="1190"/>
    <cellStyle name="เครื่องหมายจุลภาค 60 7" xfId="1395"/>
    <cellStyle name="เครื่องหมายจุลภาค 60 8" xfId="1602"/>
    <cellStyle name="เครื่องหมายจุลภาค 60 9" xfId="1804"/>
    <cellStyle name="เครื่องหมายจุลภาค 62" xfId="131"/>
    <cellStyle name="เครื่องหมายจุลภาค 62 10" xfId="2108"/>
    <cellStyle name="เครื่องหมายจุลภาค 62 11" xfId="3165"/>
    <cellStyle name="เครื่องหมายจุลภาค 62 2" xfId="376"/>
    <cellStyle name="เครื่องหมายจุลภาค 62 3" xfId="565"/>
    <cellStyle name="เครื่องหมายจุลภาค 62 4" xfId="775"/>
    <cellStyle name="เครื่องหมายจุลภาค 62 5" xfId="983"/>
    <cellStyle name="เครื่องหมายจุลภาค 62 6" xfId="1193"/>
    <cellStyle name="เครื่องหมายจุลภาค 62 7" xfId="1398"/>
    <cellStyle name="เครื่องหมายจุลภาค 62 8" xfId="1605"/>
    <cellStyle name="เครื่องหมายจุลภาค 62 9" xfId="1807"/>
    <cellStyle name="เครื่องหมายจุลภาค 65" xfId="134"/>
    <cellStyle name="เครื่องหมายจุลภาค 65 10" xfId="2111"/>
    <cellStyle name="เครื่องหมายจุลภาค 65 11" xfId="3166"/>
    <cellStyle name="เครื่องหมายจุลภาค 65 2" xfId="379"/>
    <cellStyle name="เครื่องหมายจุลภาค 65 3" xfId="568"/>
    <cellStyle name="เครื่องหมายจุลภาค 65 4" xfId="778"/>
    <cellStyle name="เครื่องหมายจุลภาค 65 5" xfId="986"/>
    <cellStyle name="เครื่องหมายจุลภาค 65 6" xfId="1196"/>
    <cellStyle name="เครื่องหมายจุลภาค 65 7" xfId="1401"/>
    <cellStyle name="เครื่องหมายจุลภาค 65 8" xfId="1608"/>
    <cellStyle name="เครื่องหมายจุลภาค 65 9" xfId="1810"/>
    <cellStyle name="เครื่องหมายจุลภาค 66" xfId="137"/>
    <cellStyle name="เครื่องหมายจุลภาค 66 10" xfId="2114"/>
    <cellStyle name="เครื่องหมายจุลภาค 66 11" xfId="3167"/>
    <cellStyle name="เครื่องหมายจุลภาค 66 2" xfId="382"/>
    <cellStyle name="เครื่องหมายจุลภาค 66 3" xfId="571"/>
    <cellStyle name="เครื่องหมายจุลภาค 66 4" xfId="781"/>
    <cellStyle name="เครื่องหมายจุลภาค 66 5" xfId="989"/>
    <cellStyle name="เครื่องหมายจุลภาค 66 6" xfId="1199"/>
    <cellStyle name="เครื่องหมายจุลภาค 66 7" xfId="1404"/>
    <cellStyle name="เครื่องหมายจุลภาค 66 8" xfId="1611"/>
    <cellStyle name="เครื่องหมายจุลภาค 66 9" xfId="1813"/>
    <cellStyle name="เครื่องหมายจุลภาค 68" xfId="140"/>
    <cellStyle name="เครื่องหมายจุลภาค 68 10" xfId="2117"/>
    <cellStyle name="เครื่องหมายจุลภาค 68 11" xfId="3168"/>
    <cellStyle name="เครื่องหมายจุลภาค 68 2" xfId="385"/>
    <cellStyle name="เครื่องหมายจุลภาค 68 3" xfId="574"/>
    <cellStyle name="เครื่องหมายจุลภาค 68 4" xfId="784"/>
    <cellStyle name="เครื่องหมายจุลภาค 68 5" xfId="992"/>
    <cellStyle name="เครื่องหมายจุลภาค 68 6" xfId="1202"/>
    <cellStyle name="เครื่องหมายจุลภาค 68 7" xfId="1407"/>
    <cellStyle name="เครื่องหมายจุลภาค 68 8" xfId="1614"/>
    <cellStyle name="เครื่องหมายจุลภาค 68 9" xfId="1816"/>
    <cellStyle name="เครื่องหมายจุลภาค 70" xfId="143"/>
    <cellStyle name="เครื่องหมายจุลภาค 70 10" xfId="2120"/>
    <cellStyle name="เครื่องหมายจุลภาค 70 11" xfId="3169"/>
    <cellStyle name="เครื่องหมายจุลภาค 70 2" xfId="388"/>
    <cellStyle name="เครื่องหมายจุลภาค 70 3" xfId="577"/>
    <cellStyle name="เครื่องหมายจุลภาค 70 4" xfId="787"/>
    <cellStyle name="เครื่องหมายจุลภาค 70 5" xfId="995"/>
    <cellStyle name="เครื่องหมายจุลภาค 70 6" xfId="1205"/>
    <cellStyle name="เครื่องหมายจุลภาค 70 7" xfId="1410"/>
    <cellStyle name="เครื่องหมายจุลภาค 70 8" xfId="1617"/>
    <cellStyle name="เครื่องหมายจุลภาค 70 9" xfId="1819"/>
    <cellStyle name="เครื่องหมายจุลภาค 72" xfId="146"/>
    <cellStyle name="เครื่องหมายจุลภาค 72 10" xfId="2123"/>
    <cellStyle name="เครื่องหมายจุลภาค 72 11" xfId="3170"/>
    <cellStyle name="เครื่องหมายจุลภาค 72 2" xfId="391"/>
    <cellStyle name="เครื่องหมายจุลภาค 72 3" xfId="580"/>
    <cellStyle name="เครื่องหมายจุลภาค 72 4" xfId="790"/>
    <cellStyle name="เครื่องหมายจุลภาค 72 5" xfId="998"/>
    <cellStyle name="เครื่องหมายจุลภาค 72 6" xfId="1208"/>
    <cellStyle name="เครื่องหมายจุลภาค 72 7" xfId="1413"/>
    <cellStyle name="เครื่องหมายจุลภาค 72 8" xfId="1620"/>
    <cellStyle name="เครื่องหมายจุลภาค 72 9" xfId="1822"/>
    <cellStyle name="เครื่องหมายจุลภาค 74" xfId="149"/>
    <cellStyle name="เครื่องหมายจุลภาค 74 10" xfId="2126"/>
    <cellStyle name="เครื่องหมายจุลภาค 74 11" xfId="3171"/>
    <cellStyle name="เครื่องหมายจุลภาค 74 2" xfId="394"/>
    <cellStyle name="เครื่องหมายจุลภาค 74 3" xfId="583"/>
    <cellStyle name="เครื่องหมายจุลภาค 74 4" xfId="793"/>
    <cellStyle name="เครื่องหมายจุลภาค 74 5" xfId="1001"/>
    <cellStyle name="เครื่องหมายจุลภาค 74 6" xfId="1211"/>
    <cellStyle name="เครื่องหมายจุลภาค 74 7" xfId="1416"/>
    <cellStyle name="เครื่องหมายจุลภาค 74 8" xfId="1623"/>
    <cellStyle name="เครื่องหมายจุลภาค 74 9" xfId="1825"/>
    <cellStyle name="เครื่องหมายจุลภาค 76" xfId="152"/>
    <cellStyle name="เครื่องหมายจุลภาค 76 10" xfId="2129"/>
    <cellStyle name="เครื่องหมายจุลภาค 76 11" xfId="3172"/>
    <cellStyle name="เครื่องหมายจุลภาค 76 2" xfId="397"/>
    <cellStyle name="เครื่องหมายจุลภาค 76 3" xfId="586"/>
    <cellStyle name="เครื่องหมายจุลภาค 76 4" xfId="796"/>
    <cellStyle name="เครื่องหมายจุลภาค 76 5" xfId="1004"/>
    <cellStyle name="เครื่องหมายจุลภาค 76 6" xfId="1214"/>
    <cellStyle name="เครื่องหมายจุลภาค 76 7" xfId="1419"/>
    <cellStyle name="เครื่องหมายจุลภาค 76 8" xfId="1626"/>
    <cellStyle name="เครื่องหมายจุลภาค 76 9" xfId="1828"/>
    <cellStyle name="เครื่องหมายจุลภาค 78" xfId="155"/>
    <cellStyle name="เครื่องหมายจุลภาค 78 10" xfId="2132"/>
    <cellStyle name="เครื่องหมายจุลภาค 78 11" xfId="3173"/>
    <cellStyle name="เครื่องหมายจุลภาค 78 2" xfId="400"/>
    <cellStyle name="เครื่องหมายจุลภาค 78 3" xfId="589"/>
    <cellStyle name="เครื่องหมายจุลภาค 78 4" xfId="799"/>
    <cellStyle name="เครื่องหมายจุลภาค 78 5" xfId="1007"/>
    <cellStyle name="เครื่องหมายจุลภาค 78 6" xfId="1217"/>
    <cellStyle name="เครื่องหมายจุลภาค 78 7" xfId="1422"/>
    <cellStyle name="เครื่องหมายจุลภาค 78 8" xfId="1629"/>
    <cellStyle name="เครื่องหมายจุลภาค 78 9" xfId="1831"/>
    <cellStyle name="เครื่องหมายจุลภาค 80" xfId="158"/>
    <cellStyle name="เครื่องหมายจุลภาค 80 10" xfId="2135"/>
    <cellStyle name="เครื่องหมายจุลภาค 80 11" xfId="3174"/>
    <cellStyle name="เครื่องหมายจุลภาค 80 2" xfId="403"/>
    <cellStyle name="เครื่องหมายจุลภาค 80 3" xfId="592"/>
    <cellStyle name="เครื่องหมายจุลภาค 80 4" xfId="802"/>
    <cellStyle name="เครื่องหมายจุลภาค 80 5" xfId="1010"/>
    <cellStyle name="เครื่องหมายจุลภาค 80 6" xfId="1220"/>
    <cellStyle name="เครื่องหมายจุลภาค 80 7" xfId="1425"/>
    <cellStyle name="เครื่องหมายจุลภาค 80 8" xfId="1632"/>
    <cellStyle name="เครื่องหมายจุลภาค 80 9" xfId="1834"/>
    <cellStyle name="เครื่องหมายจุลภาค 82" xfId="161"/>
    <cellStyle name="เครื่องหมายจุลภาค 82 10" xfId="2138"/>
    <cellStyle name="เครื่องหมายจุลภาค 82 11" xfId="3175"/>
    <cellStyle name="เครื่องหมายจุลภาค 82 2" xfId="406"/>
    <cellStyle name="เครื่องหมายจุลภาค 82 3" xfId="595"/>
    <cellStyle name="เครื่องหมายจุลภาค 82 4" xfId="805"/>
    <cellStyle name="เครื่องหมายจุลภาค 82 5" xfId="1013"/>
    <cellStyle name="เครื่องหมายจุลภาค 82 6" xfId="1223"/>
    <cellStyle name="เครื่องหมายจุลภาค 82 7" xfId="1428"/>
    <cellStyle name="เครื่องหมายจุลภาค 82 8" xfId="1635"/>
    <cellStyle name="เครื่องหมายจุลภาค 82 9" xfId="1837"/>
    <cellStyle name="เครื่องหมายจุลภาค 84" xfId="164"/>
    <cellStyle name="เครื่องหมายจุลภาค 84 10" xfId="2141"/>
    <cellStyle name="เครื่องหมายจุลภาค 84 11" xfId="3176"/>
    <cellStyle name="เครื่องหมายจุลภาค 84 2" xfId="409"/>
    <cellStyle name="เครื่องหมายจุลภาค 84 3" xfId="598"/>
    <cellStyle name="เครื่องหมายจุลภาค 84 4" xfId="808"/>
    <cellStyle name="เครื่องหมายจุลภาค 84 5" xfId="1016"/>
    <cellStyle name="เครื่องหมายจุลภาค 84 6" xfId="1226"/>
    <cellStyle name="เครื่องหมายจุลภาค 84 7" xfId="1431"/>
    <cellStyle name="เครื่องหมายจุลภาค 84 8" xfId="1638"/>
    <cellStyle name="เครื่องหมายจุลภาค 84 9" xfId="1840"/>
    <cellStyle name="เครื่องหมายจุลภาค 86" xfId="167"/>
    <cellStyle name="เครื่องหมายจุลภาค 86 10" xfId="2144"/>
    <cellStyle name="เครื่องหมายจุลภาค 86 11" xfId="3177"/>
    <cellStyle name="เครื่องหมายจุลภาค 86 2" xfId="412"/>
    <cellStyle name="เครื่องหมายจุลภาค 86 3" xfId="601"/>
    <cellStyle name="เครื่องหมายจุลภาค 86 4" xfId="811"/>
    <cellStyle name="เครื่องหมายจุลภาค 86 5" xfId="1019"/>
    <cellStyle name="เครื่องหมายจุลภาค 86 6" xfId="1229"/>
    <cellStyle name="เครื่องหมายจุลภาค 86 7" xfId="1434"/>
    <cellStyle name="เครื่องหมายจุลภาค 86 8" xfId="1641"/>
    <cellStyle name="เครื่องหมายจุลภาค 86 9" xfId="1843"/>
    <cellStyle name="เครื่องหมายจุลภาค 88" xfId="170"/>
    <cellStyle name="เครื่องหมายจุลภาค 88 10" xfId="2147"/>
    <cellStyle name="เครื่องหมายจุลภาค 88 11" xfId="3178"/>
    <cellStyle name="เครื่องหมายจุลภาค 88 2" xfId="415"/>
    <cellStyle name="เครื่องหมายจุลภาค 88 3" xfId="604"/>
    <cellStyle name="เครื่องหมายจุลภาค 88 4" xfId="814"/>
    <cellStyle name="เครื่องหมายจุลภาค 88 5" xfId="1022"/>
    <cellStyle name="เครื่องหมายจุลภาค 88 6" xfId="1232"/>
    <cellStyle name="เครื่องหมายจุลภาค 88 7" xfId="1437"/>
    <cellStyle name="เครื่องหมายจุลภาค 88 8" xfId="1644"/>
    <cellStyle name="เครื่องหมายจุลภาค 88 9" xfId="1846"/>
    <cellStyle name="เครื่องหมายจุลภาค 90" xfId="173"/>
    <cellStyle name="เครื่องหมายจุลภาค 90 10" xfId="2150"/>
    <cellStyle name="เครื่องหมายจุลภาค 90 11" xfId="3179"/>
    <cellStyle name="เครื่องหมายจุลภาค 90 2" xfId="418"/>
    <cellStyle name="เครื่องหมายจุลภาค 90 3" xfId="607"/>
    <cellStyle name="เครื่องหมายจุลภาค 90 4" xfId="817"/>
    <cellStyle name="เครื่องหมายจุลภาค 90 5" xfId="1025"/>
    <cellStyle name="เครื่องหมายจุลภาค 90 6" xfId="1235"/>
    <cellStyle name="เครื่องหมายจุลภาค 90 7" xfId="1440"/>
    <cellStyle name="เครื่องหมายจุลภาค 90 8" xfId="1647"/>
    <cellStyle name="เครื่องหมายจุลภาค 90 9" xfId="1849"/>
    <cellStyle name="เครื่องหมายจุลภาค 92" xfId="176"/>
    <cellStyle name="เครื่องหมายจุลภาค 92 10" xfId="2153"/>
    <cellStyle name="เครื่องหมายจุลภาค 92 11" xfId="3180"/>
    <cellStyle name="เครื่องหมายจุลภาค 92 2" xfId="421"/>
    <cellStyle name="เครื่องหมายจุลภาค 92 3" xfId="610"/>
    <cellStyle name="เครื่องหมายจุลภาค 92 4" xfId="820"/>
    <cellStyle name="เครื่องหมายจุลภาค 92 5" xfId="1028"/>
    <cellStyle name="เครื่องหมายจุลภาค 92 6" xfId="1238"/>
    <cellStyle name="เครื่องหมายจุลภาค 92 7" xfId="1443"/>
    <cellStyle name="เครื่องหมายจุลภาค 92 8" xfId="1650"/>
    <cellStyle name="เครื่องหมายจุลภาค 92 9" xfId="1852"/>
    <cellStyle name="เครื่องหมายจุลภาค 94" xfId="179"/>
    <cellStyle name="เครื่องหมายจุลภาค 94 10" xfId="2156"/>
    <cellStyle name="เครื่องหมายจุลภาค 94 11" xfId="3181"/>
    <cellStyle name="เครื่องหมายจุลภาค 94 2" xfId="424"/>
    <cellStyle name="เครื่องหมายจุลภาค 94 3" xfId="613"/>
    <cellStyle name="เครื่องหมายจุลภาค 94 4" xfId="823"/>
    <cellStyle name="เครื่องหมายจุลภาค 94 5" xfId="1031"/>
    <cellStyle name="เครื่องหมายจุลภาค 94 6" xfId="1241"/>
    <cellStyle name="เครื่องหมายจุลภาค 94 7" xfId="1446"/>
    <cellStyle name="เครื่องหมายจุลภาค 94 8" xfId="1653"/>
    <cellStyle name="เครื่องหมายจุลภาค 94 9" xfId="1855"/>
    <cellStyle name="เครื่องหมายจุลภาค 96" xfId="182"/>
    <cellStyle name="เครื่องหมายจุลภาค 96 10" xfId="2159"/>
    <cellStyle name="เครื่องหมายจุลภาค 96 11" xfId="3182"/>
    <cellStyle name="เครื่องหมายจุลภาค 96 2" xfId="427"/>
    <cellStyle name="เครื่องหมายจุลภาค 96 3" xfId="616"/>
    <cellStyle name="เครื่องหมายจุลภาค 96 4" xfId="826"/>
    <cellStyle name="เครื่องหมายจุลภาค 96 5" xfId="1034"/>
    <cellStyle name="เครื่องหมายจุลภาค 96 6" xfId="1244"/>
    <cellStyle name="เครื่องหมายจุลภาค 96 7" xfId="1449"/>
    <cellStyle name="เครื่องหมายจุลภาค 96 8" xfId="1656"/>
    <cellStyle name="เครื่องหมายจุลภาค 96 9" xfId="1858"/>
    <cellStyle name="เครื่องหมายจุลภาค 99" xfId="185"/>
    <cellStyle name="เครื่องหมายจุลภาค 99 10" xfId="2162"/>
    <cellStyle name="เครื่องหมายจุลภาค 99 11" xfId="3183"/>
    <cellStyle name="เครื่องหมายจุลภาค 99 2" xfId="430"/>
    <cellStyle name="เครื่องหมายจุลภาค 99 3" xfId="619"/>
    <cellStyle name="เครื่องหมายจุลภาค 99 4" xfId="829"/>
    <cellStyle name="เครื่องหมายจุลภาค 99 5" xfId="1037"/>
    <cellStyle name="เครื่องหมายจุลภาค 99 6" xfId="1247"/>
    <cellStyle name="เครื่องหมายจุลภาค 99 7" xfId="1452"/>
    <cellStyle name="เครื่องหมายจุลภาค 99 8" xfId="1659"/>
    <cellStyle name="เครื่องหมายจุลภาค 99 9" xfId="1861"/>
    <cellStyle name="ปกติ 100" xfId="184"/>
    <cellStyle name="ปกติ 100 10" xfId="2161"/>
    <cellStyle name="ปกติ 100 11" xfId="3184"/>
    <cellStyle name="ปกติ 100 2" xfId="429"/>
    <cellStyle name="ปกติ 100 3" xfId="618"/>
    <cellStyle name="ปกติ 100 4" xfId="828"/>
    <cellStyle name="ปกติ 100 5" xfId="1036"/>
    <cellStyle name="ปกติ 100 6" xfId="1246"/>
    <cellStyle name="ปกติ 100 7" xfId="1451"/>
    <cellStyle name="ปกติ 100 8" xfId="1658"/>
    <cellStyle name="ปกติ 100 9" xfId="1860"/>
    <cellStyle name="ปกติ 101" xfId="186"/>
    <cellStyle name="ปกติ 101 10" xfId="2163"/>
    <cellStyle name="ปกติ 101 11" xfId="3185"/>
    <cellStyle name="ปกติ 101 2" xfId="431"/>
    <cellStyle name="ปกติ 101 3" xfId="620"/>
    <cellStyle name="ปกติ 101 4" xfId="830"/>
    <cellStyle name="ปกติ 101 5" xfId="1038"/>
    <cellStyle name="ปกติ 101 6" xfId="1248"/>
    <cellStyle name="ปกติ 101 7" xfId="1453"/>
    <cellStyle name="ปกติ 101 8" xfId="1660"/>
    <cellStyle name="ปกติ 101 9" xfId="1862"/>
    <cellStyle name="ปกติ 102" xfId="187"/>
    <cellStyle name="ปกติ 102 10" xfId="2164"/>
    <cellStyle name="ปกติ 102 11" xfId="3186"/>
    <cellStyle name="ปกติ 102 2" xfId="432"/>
    <cellStyle name="ปกติ 102 3" xfId="621"/>
    <cellStyle name="ปกติ 102 4" xfId="831"/>
    <cellStyle name="ปกติ 102 5" xfId="1039"/>
    <cellStyle name="ปกติ 102 6" xfId="1249"/>
    <cellStyle name="ปกติ 102 7" xfId="1454"/>
    <cellStyle name="ปกติ 102 8" xfId="1661"/>
    <cellStyle name="ปกติ 102 9" xfId="1863"/>
    <cellStyle name="ปกติ 103" xfId="189"/>
    <cellStyle name="ปกติ 103 10" xfId="2166"/>
    <cellStyle name="ปกติ 103 11" xfId="3187"/>
    <cellStyle name="ปกติ 103 2" xfId="434"/>
    <cellStyle name="ปกติ 103 3" xfId="623"/>
    <cellStyle name="ปกติ 103 4" xfId="833"/>
    <cellStyle name="ปกติ 103 5" xfId="1041"/>
    <cellStyle name="ปกติ 103 6" xfId="1251"/>
    <cellStyle name="ปกติ 103 7" xfId="1456"/>
    <cellStyle name="ปกติ 103 8" xfId="1663"/>
    <cellStyle name="ปกติ 103 9" xfId="1865"/>
    <cellStyle name="ปกติ 104" xfId="190"/>
    <cellStyle name="ปกติ 104 10" xfId="2167"/>
    <cellStyle name="ปกติ 104 11" xfId="3188"/>
    <cellStyle name="ปกติ 104 2" xfId="435"/>
    <cellStyle name="ปกติ 104 3" xfId="624"/>
    <cellStyle name="ปกติ 104 4" xfId="834"/>
    <cellStyle name="ปกติ 104 5" xfId="1042"/>
    <cellStyle name="ปกติ 104 6" xfId="1252"/>
    <cellStyle name="ปกติ 104 7" xfId="1457"/>
    <cellStyle name="ปกติ 104 8" xfId="1664"/>
    <cellStyle name="ปกติ 104 9" xfId="1866"/>
    <cellStyle name="ปกติ 105" xfId="192"/>
    <cellStyle name="ปกติ 105 10" xfId="2169"/>
    <cellStyle name="ปกติ 105 11" xfId="3189"/>
    <cellStyle name="ปกติ 105 2" xfId="437"/>
    <cellStyle name="ปกติ 105 3" xfId="626"/>
    <cellStyle name="ปกติ 105 4" xfId="836"/>
    <cellStyle name="ปกติ 105 5" xfId="1044"/>
    <cellStyle name="ปกติ 105 6" xfId="1254"/>
    <cellStyle name="ปกติ 105 7" xfId="1459"/>
    <cellStyle name="ปกติ 105 8" xfId="1666"/>
    <cellStyle name="ปกติ 105 9" xfId="1868"/>
    <cellStyle name="ปกติ 108" xfId="193"/>
    <cellStyle name="ปกติ 108 10" xfId="2170"/>
    <cellStyle name="ปกติ 108 11" xfId="3190"/>
    <cellStyle name="ปกติ 108 2" xfId="438"/>
    <cellStyle name="ปกติ 108 3" xfId="627"/>
    <cellStyle name="ปกติ 108 4" xfId="837"/>
    <cellStyle name="ปกติ 108 5" xfId="1045"/>
    <cellStyle name="ปกติ 108 6" xfId="1255"/>
    <cellStyle name="ปกติ 108 7" xfId="1460"/>
    <cellStyle name="ปกติ 108 8" xfId="1667"/>
    <cellStyle name="ปกติ 108 9" xfId="1869"/>
    <cellStyle name="ปกติ 109" xfId="195"/>
    <cellStyle name="ปกติ 109 10" xfId="2172"/>
    <cellStyle name="ปกติ 109 11" xfId="3191"/>
    <cellStyle name="ปกติ 109 2" xfId="440"/>
    <cellStyle name="ปกติ 109 3" xfId="629"/>
    <cellStyle name="ปกติ 109 4" xfId="839"/>
    <cellStyle name="ปกติ 109 5" xfId="1047"/>
    <cellStyle name="ปกติ 109 6" xfId="1257"/>
    <cellStyle name="ปกติ 109 7" xfId="1462"/>
    <cellStyle name="ปกติ 109 8" xfId="1669"/>
    <cellStyle name="ปกติ 109 9" xfId="1871"/>
    <cellStyle name="ปกติ 110" xfId="196"/>
    <cellStyle name="ปกติ 110 10" xfId="2173"/>
    <cellStyle name="ปกติ 110 11" xfId="3192"/>
    <cellStyle name="ปกติ 110 2" xfId="441"/>
    <cellStyle name="ปกติ 110 3" xfId="630"/>
    <cellStyle name="ปกติ 110 4" xfId="840"/>
    <cellStyle name="ปกติ 110 5" xfId="1048"/>
    <cellStyle name="ปกติ 110 6" xfId="1258"/>
    <cellStyle name="ปกติ 110 7" xfId="1463"/>
    <cellStyle name="ปกติ 110 8" xfId="1670"/>
    <cellStyle name="ปกติ 110 9" xfId="1872"/>
    <cellStyle name="ปกติ 111" xfId="198"/>
    <cellStyle name="ปกติ 111 10" xfId="2175"/>
    <cellStyle name="ปกติ 111 11" xfId="3193"/>
    <cellStyle name="ปกติ 111 2" xfId="443"/>
    <cellStyle name="ปกติ 111 3" xfId="632"/>
    <cellStyle name="ปกติ 111 4" xfId="842"/>
    <cellStyle name="ปกติ 111 5" xfId="1050"/>
    <cellStyle name="ปกติ 111 6" xfId="1260"/>
    <cellStyle name="ปกติ 111 7" xfId="1465"/>
    <cellStyle name="ปกติ 111 8" xfId="1672"/>
    <cellStyle name="ปกติ 111 9" xfId="1874"/>
    <cellStyle name="ปกติ 112" xfId="199"/>
    <cellStyle name="ปกติ 112 10" xfId="2176"/>
    <cellStyle name="ปกติ 112 11" xfId="3194"/>
    <cellStyle name="ปกติ 112 2" xfId="444"/>
    <cellStyle name="ปกติ 112 3" xfId="633"/>
    <cellStyle name="ปกติ 112 4" xfId="843"/>
    <cellStyle name="ปกติ 112 5" xfId="1051"/>
    <cellStyle name="ปกติ 112 6" xfId="1261"/>
    <cellStyle name="ปกติ 112 7" xfId="1466"/>
    <cellStyle name="ปกติ 112 8" xfId="1673"/>
    <cellStyle name="ปกติ 112 9" xfId="1875"/>
    <cellStyle name="ปกติ 113" xfId="201"/>
    <cellStyle name="ปกติ 113 10" xfId="2178"/>
    <cellStyle name="ปกติ 113 11" xfId="3195"/>
    <cellStyle name="ปกติ 113 2" xfId="446"/>
    <cellStyle name="ปกติ 113 3" xfId="635"/>
    <cellStyle name="ปกติ 113 4" xfId="845"/>
    <cellStyle name="ปกติ 113 5" xfId="1053"/>
    <cellStyle name="ปกติ 113 6" xfId="1263"/>
    <cellStyle name="ปกติ 113 7" xfId="1468"/>
    <cellStyle name="ปกติ 113 8" xfId="1675"/>
    <cellStyle name="ปกติ 113 9" xfId="1877"/>
    <cellStyle name="ปกติ 114" xfId="202"/>
    <cellStyle name="ปกติ 114 10" xfId="2179"/>
    <cellStyle name="ปกติ 114 11" xfId="3196"/>
    <cellStyle name="ปกติ 114 2" xfId="447"/>
    <cellStyle name="ปกติ 114 3" xfId="636"/>
    <cellStyle name="ปกติ 114 4" xfId="846"/>
    <cellStyle name="ปกติ 114 5" xfId="1054"/>
    <cellStyle name="ปกติ 114 6" xfId="1264"/>
    <cellStyle name="ปกติ 114 7" xfId="1469"/>
    <cellStyle name="ปกติ 114 8" xfId="1676"/>
    <cellStyle name="ปกติ 114 9" xfId="1878"/>
    <cellStyle name="ปกติ 115" xfId="204"/>
    <cellStyle name="ปกติ 115 10" xfId="2181"/>
    <cellStyle name="ปกติ 115 11" xfId="3197"/>
    <cellStyle name="ปกติ 115 2" xfId="449"/>
    <cellStyle name="ปกติ 115 3" xfId="638"/>
    <cellStyle name="ปกติ 115 4" xfId="848"/>
    <cellStyle name="ปกติ 115 5" xfId="1056"/>
    <cellStyle name="ปกติ 115 6" xfId="1266"/>
    <cellStyle name="ปกติ 115 7" xfId="1471"/>
    <cellStyle name="ปกติ 115 8" xfId="1678"/>
    <cellStyle name="ปกติ 115 9" xfId="1880"/>
    <cellStyle name="ปกติ 116" xfId="205"/>
    <cellStyle name="ปกติ 116 10" xfId="2182"/>
    <cellStyle name="ปกติ 116 11" xfId="3198"/>
    <cellStyle name="ปกติ 116 2" xfId="450"/>
    <cellStyle name="ปกติ 116 3" xfId="639"/>
    <cellStyle name="ปกติ 116 4" xfId="849"/>
    <cellStyle name="ปกติ 116 5" xfId="1057"/>
    <cellStyle name="ปกติ 116 6" xfId="1267"/>
    <cellStyle name="ปกติ 116 7" xfId="1472"/>
    <cellStyle name="ปกติ 116 8" xfId="1679"/>
    <cellStyle name="ปกติ 116 9" xfId="1881"/>
    <cellStyle name="ปกติ 117" xfId="207"/>
    <cellStyle name="ปกติ 117 10" xfId="2184"/>
    <cellStyle name="ปกติ 117 11" xfId="3199"/>
    <cellStyle name="ปกติ 117 2" xfId="452"/>
    <cellStyle name="ปกติ 117 3" xfId="641"/>
    <cellStyle name="ปกติ 117 4" xfId="851"/>
    <cellStyle name="ปกติ 117 5" xfId="1059"/>
    <cellStyle name="ปกติ 117 6" xfId="1269"/>
    <cellStyle name="ปกติ 117 7" xfId="1474"/>
    <cellStyle name="ปกติ 117 8" xfId="1681"/>
    <cellStyle name="ปกติ 117 9" xfId="1883"/>
    <cellStyle name="ปกติ 118" xfId="208"/>
    <cellStyle name="ปกติ 118 10" xfId="2185"/>
    <cellStyle name="ปกติ 118 11" xfId="3200"/>
    <cellStyle name="ปกติ 118 2" xfId="453"/>
    <cellStyle name="ปกติ 118 3" xfId="642"/>
    <cellStyle name="ปกติ 118 4" xfId="852"/>
    <cellStyle name="ปกติ 118 5" xfId="1060"/>
    <cellStyle name="ปกติ 118 6" xfId="1270"/>
    <cellStyle name="ปกติ 118 7" xfId="1475"/>
    <cellStyle name="ปกติ 118 8" xfId="1682"/>
    <cellStyle name="ปกติ 118 9" xfId="1884"/>
    <cellStyle name="ปกติ 119" xfId="210"/>
    <cellStyle name="ปกติ 119 10" xfId="2187"/>
    <cellStyle name="ปกติ 119 11" xfId="3201"/>
    <cellStyle name="ปกติ 119 2" xfId="455"/>
    <cellStyle name="ปกติ 119 3" xfId="644"/>
    <cellStyle name="ปกติ 119 4" xfId="854"/>
    <cellStyle name="ปกติ 119 5" xfId="1062"/>
    <cellStyle name="ปกติ 119 6" xfId="1272"/>
    <cellStyle name="ปกติ 119 7" xfId="1477"/>
    <cellStyle name="ปกติ 119 8" xfId="1684"/>
    <cellStyle name="ปกติ 119 9" xfId="1886"/>
    <cellStyle name="ปกติ 122" xfId="211"/>
    <cellStyle name="ปกติ 122 10" xfId="2188"/>
    <cellStyle name="ปกติ 122 11" xfId="3202"/>
    <cellStyle name="ปกติ 122 2" xfId="456"/>
    <cellStyle name="ปกติ 122 3" xfId="645"/>
    <cellStyle name="ปกติ 122 4" xfId="855"/>
    <cellStyle name="ปกติ 122 5" xfId="1063"/>
    <cellStyle name="ปกติ 122 6" xfId="1273"/>
    <cellStyle name="ปกติ 122 7" xfId="1478"/>
    <cellStyle name="ปกติ 122 8" xfId="1685"/>
    <cellStyle name="ปกติ 122 9" xfId="1887"/>
    <cellStyle name="ปกติ 123" xfId="213"/>
    <cellStyle name="ปกติ 123 10" xfId="2190"/>
    <cellStyle name="ปกติ 123 11" xfId="3203"/>
    <cellStyle name="ปกติ 123 2" xfId="458"/>
    <cellStyle name="ปกติ 123 3" xfId="647"/>
    <cellStyle name="ปกติ 123 4" xfId="857"/>
    <cellStyle name="ปกติ 123 5" xfId="1065"/>
    <cellStyle name="ปกติ 123 6" xfId="1275"/>
    <cellStyle name="ปกติ 123 7" xfId="1480"/>
    <cellStyle name="ปกติ 123 8" xfId="1687"/>
    <cellStyle name="ปกติ 123 9" xfId="1889"/>
    <cellStyle name="ปกติ 124" xfId="214"/>
    <cellStyle name="ปกติ 124 10" xfId="2191"/>
    <cellStyle name="ปกติ 124 11" xfId="3204"/>
    <cellStyle name="ปกติ 124 2" xfId="459"/>
    <cellStyle name="ปกติ 124 3" xfId="648"/>
    <cellStyle name="ปกติ 124 4" xfId="858"/>
    <cellStyle name="ปกติ 124 5" xfId="1066"/>
    <cellStyle name="ปกติ 124 6" xfId="1276"/>
    <cellStyle name="ปกติ 124 7" xfId="1481"/>
    <cellStyle name="ปกติ 124 8" xfId="1688"/>
    <cellStyle name="ปกติ 124 9" xfId="1890"/>
    <cellStyle name="ปกติ 125" xfId="216"/>
    <cellStyle name="ปกติ 125 10" xfId="2193"/>
    <cellStyle name="ปกติ 125 11" xfId="3205"/>
    <cellStyle name="ปกติ 125 2" xfId="461"/>
    <cellStyle name="ปกติ 125 3" xfId="650"/>
    <cellStyle name="ปกติ 125 4" xfId="860"/>
    <cellStyle name="ปกติ 125 5" xfId="1068"/>
    <cellStyle name="ปกติ 125 6" xfId="1278"/>
    <cellStyle name="ปกติ 125 7" xfId="1483"/>
    <cellStyle name="ปกติ 125 8" xfId="1690"/>
    <cellStyle name="ปกติ 125 9" xfId="1892"/>
    <cellStyle name="ปกติ 126" xfId="217"/>
    <cellStyle name="ปกติ 126 10" xfId="2194"/>
    <cellStyle name="ปกติ 126 11" xfId="3206"/>
    <cellStyle name="ปกติ 126 2" xfId="462"/>
    <cellStyle name="ปกติ 126 3" xfId="651"/>
    <cellStyle name="ปกติ 126 4" xfId="861"/>
    <cellStyle name="ปกติ 126 5" xfId="1069"/>
    <cellStyle name="ปกติ 126 6" xfId="1279"/>
    <cellStyle name="ปกติ 126 7" xfId="1484"/>
    <cellStyle name="ปกติ 126 8" xfId="1691"/>
    <cellStyle name="ปกติ 126 9" xfId="1893"/>
    <cellStyle name="ปกติ 127" xfId="219"/>
    <cellStyle name="ปกติ 127 10" xfId="2196"/>
    <cellStyle name="ปกติ 127 11" xfId="3207"/>
    <cellStyle name="ปกติ 127 2" xfId="464"/>
    <cellStyle name="ปกติ 127 3" xfId="653"/>
    <cellStyle name="ปกติ 127 4" xfId="863"/>
    <cellStyle name="ปกติ 127 5" xfId="1071"/>
    <cellStyle name="ปกติ 127 6" xfId="1281"/>
    <cellStyle name="ปกติ 127 7" xfId="1486"/>
    <cellStyle name="ปกติ 127 8" xfId="1693"/>
    <cellStyle name="ปกติ 127 9" xfId="1895"/>
    <cellStyle name="ปกติ 128" xfId="220"/>
    <cellStyle name="ปกติ 128 10" xfId="2197"/>
    <cellStyle name="ปกติ 128 11" xfId="3208"/>
    <cellStyle name="ปกติ 128 2" xfId="465"/>
    <cellStyle name="ปกติ 128 3" xfId="654"/>
    <cellStyle name="ปกติ 128 4" xfId="864"/>
    <cellStyle name="ปกติ 128 5" xfId="1072"/>
    <cellStyle name="ปกติ 128 6" xfId="1282"/>
    <cellStyle name="ปกติ 128 7" xfId="1487"/>
    <cellStyle name="ปกติ 128 8" xfId="1694"/>
    <cellStyle name="ปกติ 128 9" xfId="1896"/>
    <cellStyle name="ปกติ 129" xfId="222"/>
    <cellStyle name="ปกติ 129 10" xfId="2199"/>
    <cellStyle name="ปกติ 129 11" xfId="3209"/>
    <cellStyle name="ปกติ 129 2" xfId="467"/>
    <cellStyle name="ปกติ 129 3" xfId="656"/>
    <cellStyle name="ปกติ 129 4" xfId="866"/>
    <cellStyle name="ปกติ 129 5" xfId="1074"/>
    <cellStyle name="ปกติ 129 6" xfId="1284"/>
    <cellStyle name="ปกติ 129 7" xfId="1489"/>
    <cellStyle name="ปกติ 129 8" xfId="1696"/>
    <cellStyle name="ปกติ 129 9" xfId="1898"/>
    <cellStyle name="ปกติ 130" xfId="223"/>
    <cellStyle name="ปกติ 130 10" xfId="2200"/>
    <cellStyle name="ปกติ 130 11" xfId="3210"/>
    <cellStyle name="ปกติ 130 2" xfId="468"/>
    <cellStyle name="ปกติ 130 3" xfId="657"/>
    <cellStyle name="ปกติ 130 4" xfId="867"/>
    <cellStyle name="ปกติ 130 5" xfId="1075"/>
    <cellStyle name="ปกติ 130 6" xfId="1285"/>
    <cellStyle name="ปกติ 130 7" xfId="1490"/>
    <cellStyle name="ปกติ 130 8" xfId="1697"/>
    <cellStyle name="ปกติ 130 9" xfId="1899"/>
    <cellStyle name="ปกติ 131" xfId="225"/>
    <cellStyle name="ปกติ 131 10" xfId="2202"/>
    <cellStyle name="ปกติ 131 11" xfId="3211"/>
    <cellStyle name="ปกติ 131 2" xfId="470"/>
    <cellStyle name="ปกติ 131 3" xfId="659"/>
    <cellStyle name="ปกติ 131 4" xfId="869"/>
    <cellStyle name="ปกติ 131 5" xfId="1077"/>
    <cellStyle name="ปกติ 131 6" xfId="1287"/>
    <cellStyle name="ปกติ 131 7" xfId="1492"/>
    <cellStyle name="ปกติ 131 8" xfId="1699"/>
    <cellStyle name="ปกติ 131 9" xfId="1901"/>
    <cellStyle name="ปกติ 2" xfId="14"/>
    <cellStyle name="ปกติ 2 2" xfId="2274"/>
    <cellStyle name="ปกติ 2 3" xfId="2661"/>
    <cellStyle name="ปกติ 2 4" xfId="250"/>
    <cellStyle name="ปกติ 3" xfId="2034"/>
    <cellStyle name="ปกติ 48" xfId="113"/>
    <cellStyle name="ปกติ 48 10" xfId="2089"/>
    <cellStyle name="ปกติ 48 11" xfId="3212"/>
    <cellStyle name="ปกติ 48 2" xfId="357"/>
    <cellStyle name="ปกติ 48 3" xfId="546"/>
    <cellStyle name="ปกติ 48 4" xfId="756"/>
    <cellStyle name="ปกติ 48 5" xfId="964"/>
    <cellStyle name="ปกติ 48 6" xfId="1174"/>
    <cellStyle name="ปกติ 48 7" xfId="1379"/>
    <cellStyle name="ปกติ 48 8" xfId="1586"/>
    <cellStyle name="ปกติ 48 9" xfId="1788"/>
    <cellStyle name="ปกติ 49" xfId="115"/>
    <cellStyle name="ปกติ 49 10" xfId="2091"/>
    <cellStyle name="ปกติ 49 11" xfId="3213"/>
    <cellStyle name="ปกติ 49 2" xfId="359"/>
    <cellStyle name="ปกติ 49 3" xfId="548"/>
    <cellStyle name="ปกติ 49 4" xfId="758"/>
    <cellStyle name="ปกติ 49 5" xfId="966"/>
    <cellStyle name="ปกติ 49 6" xfId="1176"/>
    <cellStyle name="ปกติ 49 7" xfId="1381"/>
    <cellStyle name="ปกติ 49 8" xfId="1588"/>
    <cellStyle name="ปกติ 49 9" xfId="1790"/>
    <cellStyle name="ปกติ 50" xfId="116"/>
    <cellStyle name="ปกติ 50 10" xfId="2092"/>
    <cellStyle name="ปกติ 50 11" xfId="3214"/>
    <cellStyle name="ปกติ 50 2" xfId="360"/>
    <cellStyle name="ปกติ 50 3" xfId="549"/>
    <cellStyle name="ปกติ 50 4" xfId="759"/>
    <cellStyle name="ปกติ 50 5" xfId="967"/>
    <cellStyle name="ปกติ 50 6" xfId="1177"/>
    <cellStyle name="ปกติ 50 7" xfId="1382"/>
    <cellStyle name="ปกติ 50 8" xfId="1589"/>
    <cellStyle name="ปกติ 50 9" xfId="1791"/>
    <cellStyle name="ปกติ 51" xfId="118"/>
    <cellStyle name="ปกติ 51 10" xfId="2094"/>
    <cellStyle name="ปกติ 51 11" xfId="3215"/>
    <cellStyle name="ปกติ 51 2" xfId="362"/>
    <cellStyle name="ปกติ 51 3" xfId="551"/>
    <cellStyle name="ปกติ 51 4" xfId="761"/>
    <cellStyle name="ปกติ 51 5" xfId="969"/>
    <cellStyle name="ปกติ 51 6" xfId="1179"/>
    <cellStyle name="ปกติ 51 7" xfId="1384"/>
    <cellStyle name="ปกติ 51 8" xfId="1591"/>
    <cellStyle name="ปกติ 51 9" xfId="1793"/>
    <cellStyle name="ปกติ 52" xfId="119"/>
    <cellStyle name="ปกติ 52 10" xfId="2095"/>
    <cellStyle name="ปกติ 52 11" xfId="3216"/>
    <cellStyle name="ปกติ 52 2" xfId="363"/>
    <cellStyle name="ปกติ 52 3" xfId="552"/>
    <cellStyle name="ปกติ 52 4" xfId="762"/>
    <cellStyle name="ปกติ 52 5" xfId="970"/>
    <cellStyle name="ปกติ 52 6" xfId="1180"/>
    <cellStyle name="ปกติ 52 7" xfId="1385"/>
    <cellStyle name="ปกติ 52 8" xfId="1592"/>
    <cellStyle name="ปกติ 52 9" xfId="1794"/>
    <cellStyle name="ปกติ 53" xfId="121"/>
    <cellStyle name="ปกติ 53 10" xfId="2097"/>
    <cellStyle name="ปกติ 53 11" xfId="3217"/>
    <cellStyle name="ปกติ 53 2" xfId="365"/>
    <cellStyle name="ปกติ 53 3" xfId="554"/>
    <cellStyle name="ปกติ 53 4" xfId="764"/>
    <cellStyle name="ปกติ 53 5" xfId="972"/>
    <cellStyle name="ปกติ 53 6" xfId="1182"/>
    <cellStyle name="ปกติ 53 7" xfId="1387"/>
    <cellStyle name="ปกติ 53 8" xfId="1594"/>
    <cellStyle name="ปกติ 53 9" xfId="1796"/>
    <cellStyle name="ปกติ 54" xfId="122"/>
    <cellStyle name="ปกติ 54 10" xfId="2098"/>
    <cellStyle name="ปกติ 54 11" xfId="3218"/>
    <cellStyle name="ปกติ 54 2" xfId="366"/>
    <cellStyle name="ปกติ 54 3" xfId="555"/>
    <cellStyle name="ปกติ 54 4" xfId="765"/>
    <cellStyle name="ปกติ 54 5" xfId="973"/>
    <cellStyle name="ปกติ 54 6" xfId="1183"/>
    <cellStyle name="ปกติ 54 7" xfId="1388"/>
    <cellStyle name="ปกติ 54 8" xfId="1595"/>
    <cellStyle name="ปกติ 54 9" xfId="1797"/>
    <cellStyle name="ปกติ 55" xfId="23"/>
    <cellStyle name="ปกติ 55 10" xfId="2100"/>
    <cellStyle name="ปกติ 55 11" xfId="3219"/>
    <cellStyle name="ปกติ 55 2" xfId="368"/>
    <cellStyle name="ปกติ 55 3" xfId="557"/>
    <cellStyle name="ปกติ 55 4" xfId="767"/>
    <cellStyle name="ปกติ 55 5" xfId="975"/>
    <cellStyle name="ปกติ 55 6" xfId="1185"/>
    <cellStyle name="ปกติ 55 7" xfId="1390"/>
    <cellStyle name="ปกติ 55 8" xfId="1597"/>
    <cellStyle name="ปกติ 55 9" xfId="1799"/>
    <cellStyle name="ปกติ 58" xfId="124"/>
    <cellStyle name="ปกติ 58 10" xfId="2101"/>
    <cellStyle name="ปกติ 58 11" xfId="3220"/>
    <cellStyle name="ปกติ 58 2" xfId="369"/>
    <cellStyle name="ปกติ 58 3" xfId="558"/>
    <cellStyle name="ปกติ 58 4" xfId="768"/>
    <cellStyle name="ปกติ 58 5" xfId="976"/>
    <cellStyle name="ปกติ 58 6" xfId="1186"/>
    <cellStyle name="ปกติ 58 7" xfId="1391"/>
    <cellStyle name="ปกติ 58 8" xfId="1598"/>
    <cellStyle name="ปกติ 58 9" xfId="1800"/>
    <cellStyle name="ปกติ 60" xfId="126"/>
    <cellStyle name="ปกติ 60 10" xfId="2103"/>
    <cellStyle name="ปกติ 60 11" xfId="3221"/>
    <cellStyle name="ปกติ 60 2" xfId="371"/>
    <cellStyle name="ปกติ 60 3" xfId="560"/>
    <cellStyle name="ปกติ 60 4" xfId="770"/>
    <cellStyle name="ปกติ 60 5" xfId="978"/>
    <cellStyle name="ปกติ 60 6" xfId="1188"/>
    <cellStyle name="ปกติ 60 7" xfId="1393"/>
    <cellStyle name="ปกติ 60 8" xfId="1600"/>
    <cellStyle name="ปกติ 60 9" xfId="1802"/>
    <cellStyle name="ปกติ 61" xfId="127"/>
    <cellStyle name="ปกติ 61 10" xfId="2104"/>
    <cellStyle name="ปกติ 61 11" xfId="3222"/>
    <cellStyle name="ปกติ 61 2" xfId="372"/>
    <cellStyle name="ปกติ 61 3" xfId="561"/>
    <cellStyle name="ปกติ 61 4" xfId="771"/>
    <cellStyle name="ปกติ 61 5" xfId="979"/>
    <cellStyle name="ปกติ 61 6" xfId="1189"/>
    <cellStyle name="ปกติ 61 7" xfId="1394"/>
    <cellStyle name="ปกติ 61 8" xfId="1601"/>
    <cellStyle name="ปกติ 61 9" xfId="1803"/>
    <cellStyle name="ปกติ 62" xfId="129"/>
    <cellStyle name="ปกติ 62 10" xfId="2106"/>
    <cellStyle name="ปกติ 62 11" xfId="3223"/>
    <cellStyle name="ปกติ 62 2" xfId="374"/>
    <cellStyle name="ปกติ 62 3" xfId="563"/>
    <cellStyle name="ปกติ 62 4" xfId="773"/>
    <cellStyle name="ปกติ 62 5" xfId="981"/>
    <cellStyle name="ปกติ 62 6" xfId="1191"/>
    <cellStyle name="ปกติ 62 7" xfId="1396"/>
    <cellStyle name="ปกติ 62 8" xfId="1603"/>
    <cellStyle name="ปกติ 62 9" xfId="1805"/>
    <cellStyle name="ปกติ 63" xfId="130"/>
    <cellStyle name="ปกติ 63 10" xfId="2107"/>
    <cellStyle name="ปกติ 63 11" xfId="3224"/>
    <cellStyle name="ปกติ 63 2" xfId="375"/>
    <cellStyle name="ปกติ 63 3" xfId="564"/>
    <cellStyle name="ปกติ 63 4" xfId="774"/>
    <cellStyle name="ปกติ 63 5" xfId="982"/>
    <cellStyle name="ปกติ 63 6" xfId="1192"/>
    <cellStyle name="ปกติ 63 7" xfId="1397"/>
    <cellStyle name="ปกติ 63 8" xfId="1604"/>
    <cellStyle name="ปกติ 63 9" xfId="1806"/>
    <cellStyle name="ปกติ 64" xfId="132"/>
    <cellStyle name="ปกติ 64 10" xfId="2109"/>
    <cellStyle name="ปกติ 64 11" xfId="3225"/>
    <cellStyle name="ปกติ 64 2" xfId="377"/>
    <cellStyle name="ปกติ 64 3" xfId="566"/>
    <cellStyle name="ปกติ 64 4" xfId="776"/>
    <cellStyle name="ปกติ 64 5" xfId="984"/>
    <cellStyle name="ปกติ 64 6" xfId="1194"/>
    <cellStyle name="ปกติ 64 7" xfId="1399"/>
    <cellStyle name="ปกติ 64 8" xfId="1606"/>
    <cellStyle name="ปกติ 64 9" xfId="1808"/>
    <cellStyle name="ปกติ 65" xfId="135"/>
    <cellStyle name="ปกติ 65 10" xfId="2112"/>
    <cellStyle name="ปกติ 65 11" xfId="3226"/>
    <cellStyle name="ปกติ 65 2" xfId="380"/>
    <cellStyle name="ปกติ 65 3" xfId="569"/>
    <cellStyle name="ปกติ 65 4" xfId="779"/>
    <cellStyle name="ปกติ 65 5" xfId="987"/>
    <cellStyle name="ปกติ 65 6" xfId="1197"/>
    <cellStyle name="ปกติ 65 7" xfId="1402"/>
    <cellStyle name="ปกติ 65 8" xfId="1609"/>
    <cellStyle name="ปกติ 65 9" xfId="1811"/>
    <cellStyle name="ปกติ 66" xfId="133"/>
    <cellStyle name="ปกติ 66 10" xfId="2110"/>
    <cellStyle name="ปกติ 66 11" xfId="3227"/>
    <cellStyle name="ปกติ 66 2" xfId="378"/>
    <cellStyle name="ปกติ 66 3" xfId="567"/>
    <cellStyle name="ปกติ 66 4" xfId="777"/>
    <cellStyle name="ปกติ 66 5" xfId="985"/>
    <cellStyle name="ปกติ 66 6" xfId="1195"/>
    <cellStyle name="ปกติ 66 7" xfId="1400"/>
    <cellStyle name="ปกติ 66 8" xfId="1607"/>
    <cellStyle name="ปกติ 66 9" xfId="1809"/>
    <cellStyle name="ปกติ 67" xfId="136"/>
    <cellStyle name="ปกติ 67 10" xfId="2113"/>
    <cellStyle name="ปกติ 67 11" xfId="3228"/>
    <cellStyle name="ปกติ 67 2" xfId="381"/>
    <cellStyle name="ปกติ 67 3" xfId="570"/>
    <cellStyle name="ปกติ 67 4" xfId="780"/>
    <cellStyle name="ปกติ 67 5" xfId="988"/>
    <cellStyle name="ปกติ 67 6" xfId="1198"/>
    <cellStyle name="ปกติ 67 7" xfId="1403"/>
    <cellStyle name="ปกติ 67 8" xfId="1610"/>
    <cellStyle name="ปกติ 67 9" xfId="1812"/>
    <cellStyle name="ปกติ 68" xfId="138"/>
    <cellStyle name="ปกติ 68 10" xfId="2115"/>
    <cellStyle name="ปกติ 68 11" xfId="3229"/>
    <cellStyle name="ปกติ 68 2" xfId="383"/>
    <cellStyle name="ปกติ 68 3" xfId="572"/>
    <cellStyle name="ปกติ 68 4" xfId="782"/>
    <cellStyle name="ปกติ 68 5" xfId="990"/>
    <cellStyle name="ปกติ 68 6" xfId="1200"/>
    <cellStyle name="ปกติ 68 7" xfId="1405"/>
    <cellStyle name="ปกติ 68 8" xfId="1612"/>
    <cellStyle name="ปกติ 68 9" xfId="1814"/>
    <cellStyle name="ปกติ 69" xfId="139"/>
    <cellStyle name="ปกติ 69 10" xfId="2116"/>
    <cellStyle name="ปกติ 69 11" xfId="3230"/>
    <cellStyle name="ปกติ 69 2" xfId="384"/>
    <cellStyle name="ปกติ 69 3" xfId="573"/>
    <cellStyle name="ปกติ 69 4" xfId="783"/>
    <cellStyle name="ปกติ 69 5" xfId="991"/>
    <cellStyle name="ปกติ 69 6" xfId="1201"/>
    <cellStyle name="ปกติ 69 7" xfId="1406"/>
    <cellStyle name="ปกติ 69 8" xfId="1613"/>
    <cellStyle name="ปกติ 69 9" xfId="1815"/>
    <cellStyle name="ปกติ 70" xfId="141"/>
    <cellStyle name="ปกติ 70 10" xfId="2118"/>
    <cellStyle name="ปกติ 70 11" xfId="3231"/>
    <cellStyle name="ปกติ 70 2" xfId="386"/>
    <cellStyle name="ปกติ 70 3" xfId="575"/>
    <cellStyle name="ปกติ 70 4" xfId="785"/>
    <cellStyle name="ปกติ 70 5" xfId="993"/>
    <cellStyle name="ปกติ 70 6" xfId="1203"/>
    <cellStyle name="ปกติ 70 7" xfId="1408"/>
    <cellStyle name="ปกติ 70 8" xfId="1615"/>
    <cellStyle name="ปกติ 70 9" xfId="1817"/>
    <cellStyle name="ปกติ 71" xfId="142"/>
    <cellStyle name="ปกติ 71 10" xfId="2119"/>
    <cellStyle name="ปกติ 71 11" xfId="3232"/>
    <cellStyle name="ปกติ 71 2" xfId="387"/>
    <cellStyle name="ปกติ 71 3" xfId="576"/>
    <cellStyle name="ปกติ 71 4" xfId="786"/>
    <cellStyle name="ปกติ 71 5" xfId="994"/>
    <cellStyle name="ปกติ 71 6" xfId="1204"/>
    <cellStyle name="ปกติ 71 7" xfId="1409"/>
    <cellStyle name="ปกติ 71 8" xfId="1616"/>
    <cellStyle name="ปกติ 71 9" xfId="1818"/>
    <cellStyle name="ปกติ 72" xfId="144"/>
    <cellStyle name="ปกติ 72 10" xfId="2121"/>
    <cellStyle name="ปกติ 72 11" xfId="3233"/>
    <cellStyle name="ปกติ 72 2" xfId="389"/>
    <cellStyle name="ปกติ 72 3" xfId="578"/>
    <cellStyle name="ปกติ 72 4" xfId="788"/>
    <cellStyle name="ปกติ 72 5" xfId="996"/>
    <cellStyle name="ปกติ 72 6" xfId="1206"/>
    <cellStyle name="ปกติ 72 7" xfId="1411"/>
    <cellStyle name="ปกติ 72 8" xfId="1618"/>
    <cellStyle name="ปกติ 72 9" xfId="1820"/>
    <cellStyle name="ปกติ 73" xfId="145"/>
    <cellStyle name="ปกติ 73 10" xfId="2122"/>
    <cellStyle name="ปกติ 73 11" xfId="3234"/>
    <cellStyle name="ปกติ 73 2" xfId="390"/>
    <cellStyle name="ปกติ 73 3" xfId="579"/>
    <cellStyle name="ปกติ 73 4" xfId="789"/>
    <cellStyle name="ปกติ 73 5" xfId="997"/>
    <cellStyle name="ปกติ 73 6" xfId="1207"/>
    <cellStyle name="ปกติ 73 7" xfId="1412"/>
    <cellStyle name="ปกติ 73 8" xfId="1619"/>
    <cellStyle name="ปกติ 73 9" xfId="1821"/>
    <cellStyle name="ปกติ 74" xfId="147"/>
    <cellStyle name="ปกติ 74 10" xfId="2124"/>
    <cellStyle name="ปกติ 74 11" xfId="3235"/>
    <cellStyle name="ปกติ 74 2" xfId="392"/>
    <cellStyle name="ปกติ 74 3" xfId="581"/>
    <cellStyle name="ปกติ 74 4" xfId="791"/>
    <cellStyle name="ปกติ 74 5" xfId="999"/>
    <cellStyle name="ปกติ 74 6" xfId="1209"/>
    <cellStyle name="ปกติ 74 7" xfId="1414"/>
    <cellStyle name="ปกติ 74 8" xfId="1621"/>
    <cellStyle name="ปกติ 74 9" xfId="1823"/>
    <cellStyle name="ปกติ 75" xfId="148"/>
    <cellStyle name="ปกติ 75 10" xfId="2125"/>
    <cellStyle name="ปกติ 75 11" xfId="3236"/>
    <cellStyle name="ปกติ 75 2" xfId="393"/>
    <cellStyle name="ปกติ 75 3" xfId="582"/>
    <cellStyle name="ปกติ 75 4" xfId="792"/>
    <cellStyle name="ปกติ 75 5" xfId="1000"/>
    <cellStyle name="ปกติ 75 6" xfId="1210"/>
    <cellStyle name="ปกติ 75 7" xfId="1415"/>
    <cellStyle name="ปกติ 75 8" xfId="1622"/>
    <cellStyle name="ปกติ 75 9" xfId="1824"/>
    <cellStyle name="ปกติ 76" xfId="150"/>
    <cellStyle name="ปกติ 76 10" xfId="2127"/>
    <cellStyle name="ปกติ 76 11" xfId="3237"/>
    <cellStyle name="ปกติ 76 2" xfId="395"/>
    <cellStyle name="ปกติ 76 3" xfId="584"/>
    <cellStyle name="ปกติ 76 4" xfId="794"/>
    <cellStyle name="ปกติ 76 5" xfId="1002"/>
    <cellStyle name="ปกติ 76 6" xfId="1212"/>
    <cellStyle name="ปกติ 76 7" xfId="1417"/>
    <cellStyle name="ปกติ 76 8" xfId="1624"/>
    <cellStyle name="ปกติ 76 9" xfId="1826"/>
    <cellStyle name="ปกติ 77" xfId="151"/>
    <cellStyle name="ปกติ 77 10" xfId="2128"/>
    <cellStyle name="ปกติ 77 11" xfId="3238"/>
    <cellStyle name="ปกติ 77 2" xfId="396"/>
    <cellStyle name="ปกติ 77 3" xfId="585"/>
    <cellStyle name="ปกติ 77 4" xfId="795"/>
    <cellStyle name="ปกติ 77 5" xfId="1003"/>
    <cellStyle name="ปกติ 77 6" xfId="1213"/>
    <cellStyle name="ปกติ 77 7" xfId="1418"/>
    <cellStyle name="ปกติ 77 8" xfId="1625"/>
    <cellStyle name="ปกติ 77 9" xfId="1827"/>
    <cellStyle name="ปกติ 78" xfId="153"/>
    <cellStyle name="ปกติ 78 10" xfId="2130"/>
    <cellStyle name="ปกติ 78 11" xfId="3239"/>
    <cellStyle name="ปกติ 78 2" xfId="398"/>
    <cellStyle name="ปกติ 78 3" xfId="587"/>
    <cellStyle name="ปกติ 78 4" xfId="797"/>
    <cellStyle name="ปกติ 78 5" xfId="1005"/>
    <cellStyle name="ปกติ 78 6" xfId="1215"/>
    <cellStyle name="ปกติ 78 7" xfId="1420"/>
    <cellStyle name="ปกติ 78 8" xfId="1627"/>
    <cellStyle name="ปกติ 78 9" xfId="1829"/>
    <cellStyle name="ปกติ 79" xfId="154"/>
    <cellStyle name="ปกติ 79 10" xfId="2131"/>
    <cellStyle name="ปกติ 79 11" xfId="3240"/>
    <cellStyle name="ปกติ 79 2" xfId="399"/>
    <cellStyle name="ปกติ 79 3" xfId="588"/>
    <cellStyle name="ปกติ 79 4" xfId="798"/>
    <cellStyle name="ปกติ 79 5" xfId="1006"/>
    <cellStyle name="ปกติ 79 6" xfId="1216"/>
    <cellStyle name="ปกติ 79 7" xfId="1421"/>
    <cellStyle name="ปกติ 79 8" xfId="1628"/>
    <cellStyle name="ปกติ 79 9" xfId="1830"/>
    <cellStyle name="ปกติ 80" xfId="156"/>
    <cellStyle name="ปกติ 80 10" xfId="2133"/>
    <cellStyle name="ปกติ 80 11" xfId="3241"/>
    <cellStyle name="ปกติ 80 2" xfId="401"/>
    <cellStyle name="ปกติ 80 3" xfId="590"/>
    <cellStyle name="ปกติ 80 4" xfId="800"/>
    <cellStyle name="ปกติ 80 5" xfId="1008"/>
    <cellStyle name="ปกติ 80 6" xfId="1218"/>
    <cellStyle name="ปกติ 80 7" xfId="1423"/>
    <cellStyle name="ปกติ 80 8" xfId="1630"/>
    <cellStyle name="ปกติ 80 9" xfId="1832"/>
    <cellStyle name="ปกติ 81" xfId="157"/>
    <cellStyle name="ปกติ 81 10" xfId="2134"/>
    <cellStyle name="ปกติ 81 11" xfId="3242"/>
    <cellStyle name="ปกติ 81 2" xfId="402"/>
    <cellStyle name="ปกติ 81 3" xfId="591"/>
    <cellStyle name="ปกติ 81 4" xfId="801"/>
    <cellStyle name="ปกติ 81 5" xfId="1009"/>
    <cellStyle name="ปกติ 81 6" xfId="1219"/>
    <cellStyle name="ปกติ 81 7" xfId="1424"/>
    <cellStyle name="ปกติ 81 8" xfId="1631"/>
    <cellStyle name="ปกติ 81 9" xfId="1833"/>
    <cellStyle name="ปกติ 82" xfId="159"/>
    <cellStyle name="ปกติ 82 10" xfId="2136"/>
    <cellStyle name="ปกติ 82 11" xfId="3243"/>
    <cellStyle name="ปกติ 82 2" xfId="404"/>
    <cellStyle name="ปกติ 82 3" xfId="593"/>
    <cellStyle name="ปกติ 82 4" xfId="803"/>
    <cellStyle name="ปกติ 82 5" xfId="1011"/>
    <cellStyle name="ปกติ 82 6" xfId="1221"/>
    <cellStyle name="ปกติ 82 7" xfId="1426"/>
    <cellStyle name="ปกติ 82 8" xfId="1633"/>
    <cellStyle name="ปกติ 82 9" xfId="1835"/>
    <cellStyle name="ปกติ 83" xfId="160"/>
    <cellStyle name="ปกติ 83 10" xfId="2137"/>
    <cellStyle name="ปกติ 83 11" xfId="3244"/>
    <cellStyle name="ปกติ 83 2" xfId="405"/>
    <cellStyle name="ปกติ 83 3" xfId="594"/>
    <cellStyle name="ปกติ 83 4" xfId="804"/>
    <cellStyle name="ปกติ 83 5" xfId="1012"/>
    <cellStyle name="ปกติ 83 6" xfId="1222"/>
    <cellStyle name="ปกติ 83 7" xfId="1427"/>
    <cellStyle name="ปกติ 83 8" xfId="1634"/>
    <cellStyle name="ปกติ 83 9" xfId="1836"/>
    <cellStyle name="ปกติ 84" xfId="162"/>
    <cellStyle name="ปกติ 84 10" xfId="2139"/>
    <cellStyle name="ปกติ 84 11" xfId="3245"/>
    <cellStyle name="ปกติ 84 2" xfId="407"/>
    <cellStyle name="ปกติ 84 3" xfId="596"/>
    <cellStyle name="ปกติ 84 4" xfId="806"/>
    <cellStyle name="ปกติ 84 5" xfId="1014"/>
    <cellStyle name="ปกติ 84 6" xfId="1224"/>
    <cellStyle name="ปกติ 84 7" xfId="1429"/>
    <cellStyle name="ปกติ 84 8" xfId="1636"/>
    <cellStyle name="ปกติ 84 9" xfId="1838"/>
    <cellStyle name="ปกติ 85" xfId="163"/>
    <cellStyle name="ปกติ 85 10" xfId="2140"/>
    <cellStyle name="ปกติ 85 11" xfId="3246"/>
    <cellStyle name="ปกติ 85 2" xfId="408"/>
    <cellStyle name="ปกติ 85 3" xfId="597"/>
    <cellStyle name="ปกติ 85 4" xfId="807"/>
    <cellStyle name="ปกติ 85 5" xfId="1015"/>
    <cellStyle name="ปกติ 85 6" xfId="1225"/>
    <cellStyle name="ปกติ 85 7" xfId="1430"/>
    <cellStyle name="ปกติ 85 8" xfId="1637"/>
    <cellStyle name="ปกติ 85 9" xfId="1839"/>
    <cellStyle name="ปกติ 86" xfId="165"/>
    <cellStyle name="ปกติ 86 10" xfId="2142"/>
    <cellStyle name="ปกติ 86 11" xfId="3247"/>
    <cellStyle name="ปกติ 86 2" xfId="410"/>
    <cellStyle name="ปกติ 86 3" xfId="599"/>
    <cellStyle name="ปกติ 86 4" xfId="809"/>
    <cellStyle name="ปกติ 86 5" xfId="1017"/>
    <cellStyle name="ปกติ 86 6" xfId="1227"/>
    <cellStyle name="ปกติ 86 7" xfId="1432"/>
    <cellStyle name="ปกติ 86 8" xfId="1639"/>
    <cellStyle name="ปกติ 86 9" xfId="1841"/>
    <cellStyle name="ปกติ 87" xfId="166"/>
    <cellStyle name="ปกติ 87 10" xfId="2143"/>
    <cellStyle name="ปกติ 87 11" xfId="3248"/>
    <cellStyle name="ปกติ 87 2" xfId="411"/>
    <cellStyle name="ปกติ 87 3" xfId="600"/>
    <cellStyle name="ปกติ 87 4" xfId="810"/>
    <cellStyle name="ปกติ 87 5" xfId="1018"/>
    <cellStyle name="ปกติ 87 6" xfId="1228"/>
    <cellStyle name="ปกติ 87 7" xfId="1433"/>
    <cellStyle name="ปกติ 87 8" xfId="1640"/>
    <cellStyle name="ปกติ 87 9" xfId="1842"/>
    <cellStyle name="ปกติ 88" xfId="168"/>
    <cellStyle name="ปกติ 88 10" xfId="2145"/>
    <cellStyle name="ปกติ 88 11" xfId="3249"/>
    <cellStyle name="ปกติ 88 2" xfId="413"/>
    <cellStyle name="ปกติ 88 3" xfId="602"/>
    <cellStyle name="ปกติ 88 4" xfId="812"/>
    <cellStyle name="ปกติ 88 5" xfId="1020"/>
    <cellStyle name="ปกติ 88 6" xfId="1230"/>
    <cellStyle name="ปกติ 88 7" xfId="1435"/>
    <cellStyle name="ปกติ 88 8" xfId="1642"/>
    <cellStyle name="ปกติ 88 9" xfId="1844"/>
    <cellStyle name="ปกติ 89" xfId="169"/>
    <cellStyle name="ปกติ 89 10" xfId="2146"/>
    <cellStyle name="ปกติ 89 11" xfId="3250"/>
    <cellStyle name="ปกติ 89 2" xfId="414"/>
    <cellStyle name="ปกติ 89 3" xfId="603"/>
    <cellStyle name="ปกติ 89 4" xfId="813"/>
    <cellStyle name="ปกติ 89 5" xfId="1021"/>
    <cellStyle name="ปกติ 89 6" xfId="1231"/>
    <cellStyle name="ปกติ 89 7" xfId="1436"/>
    <cellStyle name="ปกติ 89 8" xfId="1643"/>
    <cellStyle name="ปกติ 89 9" xfId="1845"/>
    <cellStyle name="ปกติ 90" xfId="171"/>
    <cellStyle name="ปกติ 90 10" xfId="2148"/>
    <cellStyle name="ปกติ 90 11" xfId="3251"/>
    <cellStyle name="ปกติ 90 2" xfId="416"/>
    <cellStyle name="ปกติ 90 3" xfId="605"/>
    <cellStyle name="ปกติ 90 4" xfId="815"/>
    <cellStyle name="ปกติ 90 5" xfId="1023"/>
    <cellStyle name="ปกติ 90 6" xfId="1233"/>
    <cellStyle name="ปกติ 90 7" xfId="1438"/>
    <cellStyle name="ปกติ 90 8" xfId="1645"/>
    <cellStyle name="ปกติ 90 9" xfId="1847"/>
    <cellStyle name="ปกติ 91" xfId="172"/>
    <cellStyle name="ปกติ 91 10" xfId="2149"/>
    <cellStyle name="ปกติ 91 11" xfId="3252"/>
    <cellStyle name="ปกติ 91 2" xfId="417"/>
    <cellStyle name="ปกติ 91 3" xfId="606"/>
    <cellStyle name="ปกติ 91 4" xfId="816"/>
    <cellStyle name="ปกติ 91 5" xfId="1024"/>
    <cellStyle name="ปกติ 91 6" xfId="1234"/>
    <cellStyle name="ปกติ 91 7" xfId="1439"/>
    <cellStyle name="ปกติ 91 8" xfId="1646"/>
    <cellStyle name="ปกติ 91 9" xfId="1848"/>
    <cellStyle name="ปกติ 92" xfId="174"/>
    <cellStyle name="ปกติ 92 10" xfId="2151"/>
    <cellStyle name="ปกติ 92 11" xfId="3253"/>
    <cellStyle name="ปกติ 92 2" xfId="419"/>
    <cellStyle name="ปกติ 92 3" xfId="608"/>
    <cellStyle name="ปกติ 92 4" xfId="818"/>
    <cellStyle name="ปกติ 92 5" xfId="1026"/>
    <cellStyle name="ปกติ 92 6" xfId="1236"/>
    <cellStyle name="ปกติ 92 7" xfId="1441"/>
    <cellStyle name="ปกติ 92 8" xfId="1648"/>
    <cellStyle name="ปกติ 92 9" xfId="1850"/>
    <cellStyle name="ปกติ 93" xfId="175"/>
    <cellStyle name="ปกติ 93 10" xfId="2152"/>
    <cellStyle name="ปกติ 93 11" xfId="3254"/>
    <cellStyle name="ปกติ 93 2" xfId="420"/>
    <cellStyle name="ปกติ 93 3" xfId="609"/>
    <cellStyle name="ปกติ 93 4" xfId="819"/>
    <cellStyle name="ปกติ 93 5" xfId="1027"/>
    <cellStyle name="ปกติ 93 6" xfId="1237"/>
    <cellStyle name="ปกติ 93 7" xfId="1442"/>
    <cellStyle name="ปกติ 93 8" xfId="1649"/>
    <cellStyle name="ปกติ 93 9" xfId="1851"/>
    <cellStyle name="ปกติ 94" xfId="177"/>
    <cellStyle name="ปกติ 94 10" xfId="2154"/>
    <cellStyle name="ปกติ 94 11" xfId="3255"/>
    <cellStyle name="ปกติ 94 2" xfId="422"/>
    <cellStyle name="ปกติ 94 3" xfId="611"/>
    <cellStyle name="ปกติ 94 4" xfId="821"/>
    <cellStyle name="ปกติ 94 5" xfId="1029"/>
    <cellStyle name="ปกติ 94 6" xfId="1239"/>
    <cellStyle name="ปกติ 94 7" xfId="1444"/>
    <cellStyle name="ปกติ 94 8" xfId="1651"/>
    <cellStyle name="ปกติ 94 9" xfId="1853"/>
    <cellStyle name="ปกติ 95" xfId="178"/>
    <cellStyle name="ปกติ 95 10" xfId="2155"/>
    <cellStyle name="ปกติ 95 11" xfId="3256"/>
    <cellStyle name="ปกติ 95 2" xfId="423"/>
    <cellStyle name="ปกติ 95 3" xfId="612"/>
    <cellStyle name="ปกติ 95 4" xfId="822"/>
    <cellStyle name="ปกติ 95 5" xfId="1030"/>
    <cellStyle name="ปกติ 95 6" xfId="1240"/>
    <cellStyle name="ปกติ 95 7" xfId="1445"/>
    <cellStyle name="ปกติ 95 8" xfId="1652"/>
    <cellStyle name="ปกติ 95 9" xfId="1854"/>
    <cellStyle name="ปกติ 96" xfId="180"/>
    <cellStyle name="ปกติ 96 10" xfId="2157"/>
    <cellStyle name="ปกติ 96 11" xfId="3257"/>
    <cellStyle name="ปกติ 96 2" xfId="425"/>
    <cellStyle name="ปกติ 96 3" xfId="614"/>
    <cellStyle name="ปกติ 96 4" xfId="824"/>
    <cellStyle name="ปกติ 96 5" xfId="1032"/>
    <cellStyle name="ปกติ 96 6" xfId="1242"/>
    <cellStyle name="ปกติ 96 7" xfId="1447"/>
    <cellStyle name="ปกติ 96 8" xfId="1654"/>
    <cellStyle name="ปกติ 96 9" xfId="1856"/>
    <cellStyle name="ปกติ 97" xfId="181"/>
    <cellStyle name="ปกติ 97 10" xfId="2158"/>
    <cellStyle name="ปกติ 97 11" xfId="3258"/>
    <cellStyle name="ปกติ 97 2" xfId="426"/>
    <cellStyle name="ปกติ 97 3" xfId="615"/>
    <cellStyle name="ปกติ 97 4" xfId="825"/>
    <cellStyle name="ปกติ 97 5" xfId="1033"/>
    <cellStyle name="ปกติ 97 6" xfId="1243"/>
    <cellStyle name="ปกติ 97 7" xfId="1448"/>
    <cellStyle name="ปกติ 97 8" xfId="1655"/>
    <cellStyle name="ปกติ 97 9" xfId="1857"/>
    <cellStyle name="ปกติ 98" xfId="183"/>
    <cellStyle name="ปกติ 98 10" xfId="2160"/>
    <cellStyle name="ปกติ 98 11" xfId="3259"/>
    <cellStyle name="ปกติ 98 2" xfId="428"/>
    <cellStyle name="ปกติ 98 3" xfId="617"/>
    <cellStyle name="ปกติ 98 4" xfId="827"/>
    <cellStyle name="ปกติ 98 5" xfId="1035"/>
    <cellStyle name="ปกติ 98 6" xfId="1245"/>
    <cellStyle name="ปกติ 98 7" xfId="1450"/>
    <cellStyle name="ปกติ 98 8" xfId="1657"/>
    <cellStyle name="ปกติ 98 9" xfId="18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50"/>
  <sheetViews>
    <sheetView view="pageLayout" zoomScale="85" zoomScaleNormal="90" zoomScalePageLayoutView="85" workbookViewId="0">
      <selection activeCell="R80" sqref="R80"/>
    </sheetView>
  </sheetViews>
  <sheetFormatPr defaultRowHeight="14.25"/>
  <cols>
    <col min="1" max="1" width="28.375" customWidth="1"/>
    <col min="5" max="5" width="25.25" bestFit="1" customWidth="1"/>
    <col min="8" max="8" width="10.125" customWidth="1"/>
    <col min="9" max="9" width="10.75" customWidth="1"/>
    <col min="10" max="10" width="9.125" customWidth="1"/>
    <col min="11" max="11" width="10.75" customWidth="1"/>
    <col min="12" max="13" width="9.125" customWidth="1"/>
    <col min="14" max="14" width="13.125" customWidth="1"/>
    <col min="15" max="15" width="12" customWidth="1"/>
    <col min="16" max="16" width="9.125" customWidth="1"/>
    <col min="17" max="17" width="14.125" customWidth="1"/>
    <col min="18" max="18" width="10.875" customWidth="1"/>
    <col min="19" max="19" width="16.625" customWidth="1"/>
    <col min="20" max="20" width="13" customWidth="1"/>
    <col min="21" max="21" width="11.75" customWidth="1"/>
    <col min="22" max="22" width="12.375" customWidth="1"/>
    <col min="23" max="23" width="13.375" customWidth="1"/>
    <col min="24" max="24" width="16.125" customWidth="1"/>
    <col min="25" max="25" width="10.75" customWidth="1"/>
    <col min="26" max="26" width="11.125" customWidth="1"/>
    <col min="27" max="27" width="11.625" customWidth="1"/>
    <col min="28" max="28" width="10.375" customWidth="1"/>
    <col min="29" max="29" width="21.125" customWidth="1"/>
    <col min="30" max="30" width="12" customWidth="1"/>
    <col min="31" max="31" width="9.125" customWidth="1"/>
    <col min="32" max="32" width="14.25" style="1" customWidth="1"/>
    <col min="33" max="33" width="11" customWidth="1"/>
    <col min="34" max="34" width="11.75" style="23" customWidth="1"/>
    <col min="35" max="35" width="9" customWidth="1"/>
    <col min="36" max="36" width="9" style="3" customWidth="1"/>
  </cols>
  <sheetData>
    <row r="1" spans="1:45" s="1" customFormat="1" ht="23.25">
      <c r="A1" s="61" t="s">
        <v>108</v>
      </c>
      <c r="B1" s="61"/>
      <c r="C1" s="61"/>
      <c r="D1" s="61"/>
      <c r="E1" s="61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H1" s="29"/>
      <c r="AI1" s="29"/>
      <c r="AJ1" s="30"/>
      <c r="AK1" s="29"/>
      <c r="AL1" s="29"/>
      <c r="AM1" s="29"/>
      <c r="AN1" s="29"/>
      <c r="AO1" s="29"/>
      <c r="AP1" s="29"/>
      <c r="AQ1" s="29"/>
      <c r="AR1" s="29"/>
    </row>
    <row r="2" spans="1:45" s="1" customFormat="1" ht="26.25" customHeight="1">
      <c r="A2" s="66" t="s">
        <v>124</v>
      </c>
      <c r="B2" s="66" t="s">
        <v>0</v>
      </c>
      <c r="C2" s="90" t="s">
        <v>1</v>
      </c>
      <c r="D2" s="88" t="s">
        <v>2</v>
      </c>
      <c r="E2" s="66" t="s">
        <v>3</v>
      </c>
      <c r="F2" s="66" t="s">
        <v>125</v>
      </c>
      <c r="G2" s="66" t="s">
        <v>126</v>
      </c>
      <c r="H2" s="95" t="s">
        <v>127</v>
      </c>
      <c r="I2" s="66" t="s">
        <v>4</v>
      </c>
      <c r="J2" s="66" t="s">
        <v>5</v>
      </c>
      <c r="K2" s="87" t="s">
        <v>6</v>
      </c>
      <c r="L2" s="66" t="s">
        <v>7</v>
      </c>
      <c r="M2" s="94" t="s">
        <v>128</v>
      </c>
      <c r="N2" s="94"/>
      <c r="O2" s="94"/>
      <c r="P2" s="94"/>
      <c r="Q2" s="83" t="s">
        <v>129</v>
      </c>
      <c r="R2" s="94" t="s">
        <v>130</v>
      </c>
      <c r="S2" s="94"/>
      <c r="T2" s="94"/>
      <c r="U2" s="94"/>
      <c r="V2" s="83" t="s">
        <v>131</v>
      </c>
      <c r="W2" s="80" t="s">
        <v>132</v>
      </c>
      <c r="X2" s="81"/>
      <c r="Y2" s="82"/>
      <c r="Z2" s="83" t="s">
        <v>133</v>
      </c>
      <c r="AA2" s="84" t="s">
        <v>134</v>
      </c>
      <c r="AB2" s="84" t="s">
        <v>135</v>
      </c>
      <c r="AC2" s="85" t="s">
        <v>136</v>
      </c>
      <c r="AD2" s="71" t="s">
        <v>137</v>
      </c>
      <c r="AE2" s="75" t="s">
        <v>138</v>
      </c>
      <c r="AF2" s="71" t="s">
        <v>139</v>
      </c>
      <c r="AG2" s="85" t="s">
        <v>140</v>
      </c>
      <c r="AH2" s="71" t="s">
        <v>141</v>
      </c>
      <c r="AI2" s="71" t="s">
        <v>142</v>
      </c>
      <c r="AJ2" s="93"/>
      <c r="AK2" s="29"/>
      <c r="AL2" s="29"/>
      <c r="AM2" s="29"/>
      <c r="AN2" s="29"/>
      <c r="AO2" s="29"/>
      <c r="AP2" s="29"/>
      <c r="AQ2" s="29"/>
      <c r="AR2" s="29"/>
    </row>
    <row r="3" spans="1:45" s="1" customFormat="1" ht="53.25" customHeight="1">
      <c r="A3" s="66"/>
      <c r="B3" s="66"/>
      <c r="C3" s="90"/>
      <c r="D3" s="88"/>
      <c r="E3" s="66"/>
      <c r="F3" s="66"/>
      <c r="G3" s="66"/>
      <c r="H3" s="95"/>
      <c r="I3" s="66"/>
      <c r="J3" s="66"/>
      <c r="K3" s="87"/>
      <c r="L3" s="66"/>
      <c r="M3" s="44" t="s">
        <v>143</v>
      </c>
      <c r="N3" s="45" t="s">
        <v>144</v>
      </c>
      <c r="O3" s="45" t="s">
        <v>145</v>
      </c>
      <c r="P3" s="44" t="s">
        <v>146</v>
      </c>
      <c r="Q3" s="83"/>
      <c r="R3" s="44" t="s">
        <v>147</v>
      </c>
      <c r="S3" s="45" t="s">
        <v>148</v>
      </c>
      <c r="T3" s="45" t="s">
        <v>149</v>
      </c>
      <c r="U3" s="44" t="s">
        <v>150</v>
      </c>
      <c r="V3" s="83"/>
      <c r="W3" s="44" t="s">
        <v>151</v>
      </c>
      <c r="X3" s="45" t="s">
        <v>152</v>
      </c>
      <c r="Y3" s="44" t="s">
        <v>153</v>
      </c>
      <c r="Z3" s="83"/>
      <c r="AA3" s="84"/>
      <c r="AB3" s="84"/>
      <c r="AC3" s="86"/>
      <c r="AD3" s="72"/>
      <c r="AE3" s="76"/>
      <c r="AF3" s="72"/>
      <c r="AG3" s="86"/>
      <c r="AH3" s="72"/>
      <c r="AI3" s="72"/>
      <c r="AJ3" s="93"/>
      <c r="AK3" s="29"/>
      <c r="AL3" s="29"/>
      <c r="AM3" s="29"/>
      <c r="AN3" s="29"/>
      <c r="AO3" s="29"/>
      <c r="AP3" s="29"/>
      <c r="AQ3" s="29"/>
      <c r="AR3" s="29"/>
    </row>
    <row r="4" spans="1:45" s="1" customFormat="1" ht="23.25">
      <c r="A4" s="5" t="s">
        <v>8</v>
      </c>
      <c r="B4" s="5">
        <v>311</v>
      </c>
      <c r="C4" s="6">
        <v>407</v>
      </c>
      <c r="D4" s="7">
        <v>102</v>
      </c>
      <c r="E4" s="8" t="s">
        <v>9</v>
      </c>
      <c r="F4" s="9">
        <v>17266</v>
      </c>
      <c r="G4" s="9">
        <v>28230</v>
      </c>
      <c r="H4" s="10">
        <v>10.964</v>
      </c>
      <c r="I4" s="7">
        <v>4</v>
      </c>
      <c r="J4" s="7" t="s">
        <v>122</v>
      </c>
      <c r="K4" s="11">
        <v>42146</v>
      </c>
      <c r="L4" s="8" t="s">
        <v>79</v>
      </c>
      <c r="M4" s="37">
        <v>6.0250000000000004</v>
      </c>
      <c r="N4" s="37">
        <v>3.3</v>
      </c>
      <c r="O4" s="37">
        <v>1.075</v>
      </c>
      <c r="P4" s="37">
        <v>0.625</v>
      </c>
      <c r="Q4" s="37">
        <v>2.7350300000000001</v>
      </c>
      <c r="R4" s="37">
        <v>10.775</v>
      </c>
      <c r="S4" s="37">
        <v>0.25</v>
      </c>
      <c r="T4" s="37">
        <v>0</v>
      </c>
      <c r="U4" s="37">
        <v>0</v>
      </c>
      <c r="V4" s="37">
        <v>3.6804100000000002</v>
      </c>
      <c r="W4" s="37">
        <v>0</v>
      </c>
      <c r="X4" s="37">
        <v>0</v>
      </c>
      <c r="Y4" s="37">
        <v>11.024999999999999</v>
      </c>
      <c r="Z4" s="37">
        <v>1.1684399999999999</v>
      </c>
      <c r="AA4" s="37">
        <v>0</v>
      </c>
      <c r="AB4" s="37">
        <v>8.84</v>
      </c>
      <c r="AC4" s="37">
        <f t="shared" ref="AC4:AC31" si="0">(AA4+AB4*0.5)/(3.5*H4*1000)*100</f>
        <v>1.1518215458383281E-2</v>
      </c>
      <c r="AD4" s="37">
        <v>0</v>
      </c>
      <c r="AE4" s="37">
        <f t="shared" ref="AE4:AE31" si="1">AD4/(3.5*H4*1000)*100</f>
        <v>0</v>
      </c>
      <c r="AF4" s="37">
        <v>0</v>
      </c>
      <c r="AG4" s="37">
        <f t="shared" ref="AG4:AG31" si="2">AF4/(3.5*H4*1000)*100</f>
        <v>0</v>
      </c>
      <c r="AH4" s="37">
        <v>0</v>
      </c>
      <c r="AI4" s="37">
        <f t="shared" ref="AI4:AI31" si="3">AH4/(3.5*H4*1000)*100</f>
        <v>0</v>
      </c>
      <c r="AJ4" s="31"/>
      <c r="AK4" s="32"/>
      <c r="AL4" s="32"/>
      <c r="AM4" s="32">
        <f t="shared" ref="AM4:AM31" si="4">SUM(M4:P4)</f>
        <v>11.024999999999999</v>
      </c>
      <c r="AN4" s="32">
        <f t="shared" ref="AN4:AN31" si="5">SUM(R4:U4)</f>
        <v>11.025</v>
      </c>
      <c r="AO4" s="20">
        <f>SUM(W4:Y4)</f>
        <v>11.024999999999999</v>
      </c>
      <c r="AP4" s="23"/>
      <c r="AQ4" s="23">
        <f t="shared" ref="AQ4:AQ31" si="6">H4/AM4</f>
        <v>0.99446712018140604</v>
      </c>
      <c r="AR4" s="23">
        <f t="shared" ref="AR4:AR31" si="7">H4/AN4</f>
        <v>0.99446712018140593</v>
      </c>
      <c r="AS4" s="23">
        <f t="shared" ref="AS4:AS31" si="8">H4/AO4</f>
        <v>0.99446712018140604</v>
      </c>
    </row>
    <row r="5" spans="1:45" s="1" customFormat="1" ht="23.25">
      <c r="A5" s="5" t="s">
        <v>8</v>
      </c>
      <c r="B5" s="5">
        <v>311</v>
      </c>
      <c r="C5" s="6">
        <v>407</v>
      </c>
      <c r="D5" s="7">
        <v>102</v>
      </c>
      <c r="E5" s="8" t="s">
        <v>9</v>
      </c>
      <c r="F5" s="9">
        <v>28230</v>
      </c>
      <c r="G5" s="9">
        <v>17266</v>
      </c>
      <c r="H5" s="10">
        <v>10.964</v>
      </c>
      <c r="I5" s="7">
        <v>4</v>
      </c>
      <c r="J5" s="7" t="s">
        <v>11</v>
      </c>
      <c r="K5" s="11">
        <v>42146</v>
      </c>
      <c r="L5" s="8" t="s">
        <v>79</v>
      </c>
      <c r="M5" s="37">
        <v>6.55</v>
      </c>
      <c r="N5" s="37">
        <v>2.875</v>
      </c>
      <c r="O5" s="37">
        <v>1.1499999999999999</v>
      </c>
      <c r="P5" s="37">
        <v>0.4</v>
      </c>
      <c r="Q5" s="37">
        <v>2.5537399999999999</v>
      </c>
      <c r="R5" s="37">
        <v>10.8</v>
      </c>
      <c r="S5" s="37">
        <v>0.125</v>
      </c>
      <c r="T5" s="37">
        <v>2.5000000000000001E-2</v>
      </c>
      <c r="U5" s="37">
        <v>2.5000000000000001E-2</v>
      </c>
      <c r="V5" s="37">
        <v>3.5658599999999998</v>
      </c>
      <c r="W5" s="37">
        <v>0</v>
      </c>
      <c r="X5" s="37">
        <v>0</v>
      </c>
      <c r="Y5" s="37">
        <v>10.975000000000001</v>
      </c>
      <c r="Z5" s="37">
        <v>1.1121799999999999</v>
      </c>
      <c r="AA5" s="37">
        <v>19.91</v>
      </c>
      <c r="AB5" s="37">
        <v>0</v>
      </c>
      <c r="AC5" s="37">
        <f t="shared" si="0"/>
        <v>5.1884088184708396E-2</v>
      </c>
      <c r="AD5" s="37">
        <v>22.02</v>
      </c>
      <c r="AE5" s="37">
        <f t="shared" si="1"/>
        <v>5.7382602803981865E-2</v>
      </c>
      <c r="AF5" s="37">
        <v>0</v>
      </c>
      <c r="AG5" s="37">
        <f t="shared" si="2"/>
        <v>0</v>
      </c>
      <c r="AH5" s="37">
        <v>0</v>
      </c>
      <c r="AI5" s="37">
        <f t="shared" si="3"/>
        <v>0</v>
      </c>
      <c r="AJ5" s="31"/>
      <c r="AK5" s="32"/>
      <c r="AL5" s="32"/>
      <c r="AM5" s="32">
        <f t="shared" si="4"/>
        <v>10.975000000000001</v>
      </c>
      <c r="AN5" s="32">
        <f t="shared" si="5"/>
        <v>10.975000000000001</v>
      </c>
      <c r="AO5" s="20">
        <f t="shared" ref="AO5:AO31" si="9">SUM(W5:Y5)</f>
        <v>10.975000000000001</v>
      </c>
      <c r="AP5" s="23"/>
      <c r="AQ5" s="23">
        <f t="shared" si="6"/>
        <v>0.99899772209567184</v>
      </c>
      <c r="AR5" s="23">
        <f t="shared" si="7"/>
        <v>0.99899772209567184</v>
      </c>
      <c r="AS5" s="23">
        <f t="shared" si="8"/>
        <v>0.99899772209567184</v>
      </c>
    </row>
    <row r="6" spans="1:45" s="1" customFormat="1" ht="23.25">
      <c r="A6" s="5" t="s">
        <v>8</v>
      </c>
      <c r="B6" s="5">
        <v>311</v>
      </c>
      <c r="C6" s="6">
        <v>408</v>
      </c>
      <c r="D6" s="7">
        <v>201</v>
      </c>
      <c r="E6" s="8" t="s">
        <v>12</v>
      </c>
      <c r="F6" s="9">
        <v>70891</v>
      </c>
      <c r="G6" s="9">
        <v>131600</v>
      </c>
      <c r="H6" s="10">
        <v>60.71</v>
      </c>
      <c r="I6" s="7">
        <v>4</v>
      </c>
      <c r="J6" s="7" t="s">
        <v>123</v>
      </c>
      <c r="K6" s="11">
        <v>42146</v>
      </c>
      <c r="L6" s="8" t="s">
        <v>79</v>
      </c>
      <c r="M6" s="37">
        <v>44.8</v>
      </c>
      <c r="N6" s="37">
        <v>11.59</v>
      </c>
      <c r="O6" s="37">
        <v>3.56</v>
      </c>
      <c r="P6" s="37">
        <v>0.79</v>
      </c>
      <c r="Q6" s="37">
        <v>2.1971799999999999</v>
      </c>
      <c r="R6" s="37">
        <v>58.64</v>
      </c>
      <c r="S6" s="37">
        <v>1.55</v>
      </c>
      <c r="T6" s="37">
        <v>0.37</v>
      </c>
      <c r="U6" s="37">
        <v>0.17</v>
      </c>
      <c r="V6" s="37">
        <v>3.3856600000000001</v>
      </c>
      <c r="W6" s="37">
        <v>0</v>
      </c>
      <c r="X6" s="37">
        <v>0</v>
      </c>
      <c r="Y6" s="37">
        <v>60.71</v>
      </c>
      <c r="Z6" s="37">
        <v>1.19347</v>
      </c>
      <c r="AA6" s="37">
        <v>0</v>
      </c>
      <c r="AB6" s="37">
        <v>0</v>
      </c>
      <c r="AC6" s="37">
        <f t="shared" si="0"/>
        <v>0</v>
      </c>
      <c r="AD6" s="37">
        <v>0</v>
      </c>
      <c r="AE6" s="37">
        <f t="shared" si="1"/>
        <v>0</v>
      </c>
      <c r="AF6" s="37">
        <v>19.22</v>
      </c>
      <c r="AG6" s="37">
        <f t="shared" si="2"/>
        <v>9.0453443772501585E-3</v>
      </c>
      <c r="AH6" s="37">
        <v>0</v>
      </c>
      <c r="AI6" s="37">
        <f t="shared" si="3"/>
        <v>0</v>
      </c>
      <c r="AJ6" s="31"/>
      <c r="AK6" s="32"/>
      <c r="AL6" s="32"/>
      <c r="AM6" s="32">
        <f t="shared" si="4"/>
        <v>60.74</v>
      </c>
      <c r="AN6" s="32">
        <f t="shared" si="5"/>
        <v>60.73</v>
      </c>
      <c r="AO6" s="20">
        <f t="shared" si="9"/>
        <v>60.71</v>
      </c>
      <c r="AP6" s="23"/>
      <c r="AQ6" s="23">
        <f t="shared" si="6"/>
        <v>0.99950609153770165</v>
      </c>
      <c r="AR6" s="23">
        <f t="shared" si="7"/>
        <v>0.99967067347274829</v>
      </c>
      <c r="AS6" s="23">
        <f t="shared" si="8"/>
        <v>1</v>
      </c>
    </row>
    <row r="7" spans="1:45" s="1" customFormat="1" ht="23.25">
      <c r="A7" s="5" t="s">
        <v>8</v>
      </c>
      <c r="B7" s="5">
        <v>311</v>
      </c>
      <c r="C7" s="6">
        <v>408</v>
      </c>
      <c r="D7" s="7">
        <v>201</v>
      </c>
      <c r="E7" s="8" t="s">
        <v>12</v>
      </c>
      <c r="F7" s="9">
        <v>131600</v>
      </c>
      <c r="G7" s="9">
        <v>70891</v>
      </c>
      <c r="H7" s="46">
        <v>60.71</v>
      </c>
      <c r="I7" s="7">
        <v>4</v>
      </c>
      <c r="J7" s="7" t="s">
        <v>14</v>
      </c>
      <c r="K7" s="11">
        <v>42146</v>
      </c>
      <c r="L7" s="8" t="s">
        <v>79</v>
      </c>
      <c r="M7" s="37">
        <v>45.42</v>
      </c>
      <c r="N7" s="37">
        <v>11.39</v>
      </c>
      <c r="O7" s="37">
        <v>2.6749999999999998</v>
      </c>
      <c r="P7" s="37">
        <v>0.8</v>
      </c>
      <c r="Q7" s="37">
        <v>2.1964999999999999</v>
      </c>
      <c r="R7" s="37">
        <v>59.81</v>
      </c>
      <c r="S7" s="37">
        <v>0.77</v>
      </c>
      <c r="T7" s="37">
        <v>0.15</v>
      </c>
      <c r="U7" s="37">
        <v>0</v>
      </c>
      <c r="V7" s="37">
        <v>3.24857</v>
      </c>
      <c r="W7" s="37">
        <v>0</v>
      </c>
      <c r="X7" s="37">
        <v>0</v>
      </c>
      <c r="Y7" s="37">
        <v>60.71</v>
      </c>
      <c r="Z7" s="37">
        <v>1.17049</v>
      </c>
      <c r="AA7" s="37">
        <v>0</v>
      </c>
      <c r="AB7" s="37">
        <v>0</v>
      </c>
      <c r="AC7" s="37">
        <f t="shared" si="0"/>
        <v>0</v>
      </c>
      <c r="AD7" s="37">
        <v>0</v>
      </c>
      <c r="AE7" s="37">
        <f t="shared" si="1"/>
        <v>0</v>
      </c>
      <c r="AF7" s="37">
        <v>25.55</v>
      </c>
      <c r="AG7" s="37">
        <f t="shared" si="2"/>
        <v>1.2024378191401747E-2</v>
      </c>
      <c r="AH7" s="37">
        <v>0</v>
      </c>
      <c r="AI7" s="37">
        <f t="shared" si="3"/>
        <v>0</v>
      </c>
      <c r="AJ7" s="31"/>
      <c r="AK7" s="32"/>
      <c r="AL7" s="32"/>
      <c r="AM7" s="32">
        <f t="shared" si="4"/>
        <v>60.284999999999997</v>
      </c>
      <c r="AN7" s="32">
        <f t="shared" si="5"/>
        <v>60.730000000000004</v>
      </c>
      <c r="AO7" s="20">
        <f t="shared" si="9"/>
        <v>60.71</v>
      </c>
      <c r="AP7" s="23"/>
      <c r="AQ7" s="23">
        <f t="shared" si="6"/>
        <v>1.0070498465621631</v>
      </c>
      <c r="AR7" s="23">
        <f t="shared" si="7"/>
        <v>0.99967067347274818</v>
      </c>
      <c r="AS7" s="23">
        <f t="shared" si="8"/>
        <v>1</v>
      </c>
    </row>
    <row r="8" spans="1:45" s="1" customFormat="1" ht="23.25">
      <c r="A8" s="5" t="s">
        <v>8</v>
      </c>
      <c r="B8" s="5">
        <v>311</v>
      </c>
      <c r="C8" s="6">
        <v>408</v>
      </c>
      <c r="D8" s="7">
        <v>102</v>
      </c>
      <c r="E8" s="8" t="s">
        <v>15</v>
      </c>
      <c r="F8" s="9" t="s">
        <v>16</v>
      </c>
      <c r="G8" s="9" t="s">
        <v>87</v>
      </c>
      <c r="H8" s="10">
        <v>30.13</v>
      </c>
      <c r="I8" s="7">
        <v>2</v>
      </c>
      <c r="J8" s="7" t="s">
        <v>122</v>
      </c>
      <c r="K8" s="11">
        <v>42147</v>
      </c>
      <c r="L8" s="8" t="s">
        <v>79</v>
      </c>
      <c r="M8" s="37">
        <v>24.175000000000001</v>
      </c>
      <c r="N8" s="37">
        <v>4.5250000000000004</v>
      </c>
      <c r="O8" s="37">
        <v>1.075</v>
      </c>
      <c r="P8" s="37">
        <v>0.47499999999999998</v>
      </c>
      <c r="Q8" s="37">
        <v>2.1221399999999999</v>
      </c>
      <c r="R8" s="37">
        <v>28.9</v>
      </c>
      <c r="S8" s="37">
        <v>1.325</v>
      </c>
      <c r="T8" s="37">
        <v>2.5000000000000001E-2</v>
      </c>
      <c r="U8" s="37">
        <v>0</v>
      </c>
      <c r="V8" s="37">
        <v>5.0123100000000003</v>
      </c>
      <c r="W8" s="37">
        <v>0</v>
      </c>
      <c r="X8" s="37">
        <v>0</v>
      </c>
      <c r="Y8" s="37">
        <v>30.250000000000004</v>
      </c>
      <c r="Z8" s="37">
        <v>1.1813100000000001</v>
      </c>
      <c r="AA8" s="37">
        <v>22.22</v>
      </c>
      <c r="AB8" s="37">
        <v>2.02</v>
      </c>
      <c r="AC8" s="37">
        <f t="shared" si="0"/>
        <v>2.202835332606325E-2</v>
      </c>
      <c r="AD8" s="37">
        <v>9.5</v>
      </c>
      <c r="AE8" s="37">
        <f t="shared" si="1"/>
        <v>9.0085818595609501E-3</v>
      </c>
      <c r="AF8" s="37">
        <v>0</v>
      </c>
      <c r="AG8" s="37">
        <f t="shared" si="2"/>
        <v>0</v>
      </c>
      <c r="AH8" s="37">
        <v>0</v>
      </c>
      <c r="AI8" s="37">
        <f t="shared" si="3"/>
        <v>0</v>
      </c>
      <c r="AJ8" s="31"/>
      <c r="AK8" s="32"/>
      <c r="AL8" s="32"/>
      <c r="AM8" s="32">
        <f t="shared" si="4"/>
        <v>30.250000000000004</v>
      </c>
      <c r="AN8" s="32">
        <f t="shared" si="5"/>
        <v>30.249999999999996</v>
      </c>
      <c r="AO8" s="20">
        <f t="shared" si="9"/>
        <v>30.250000000000004</v>
      </c>
      <c r="AP8" s="23"/>
      <c r="AQ8" s="23">
        <f t="shared" si="6"/>
        <v>0.99603305785123952</v>
      </c>
      <c r="AR8" s="23">
        <f t="shared" si="7"/>
        <v>0.99603305785123974</v>
      </c>
      <c r="AS8" s="23">
        <f t="shared" si="8"/>
        <v>0.99603305785123952</v>
      </c>
    </row>
    <row r="9" spans="1:45" s="3" customFormat="1" ht="23.25">
      <c r="A9" s="27" t="s">
        <v>8</v>
      </c>
      <c r="B9" s="27">
        <v>311</v>
      </c>
      <c r="C9" s="6">
        <v>408</v>
      </c>
      <c r="D9" s="7">
        <v>102</v>
      </c>
      <c r="E9" s="8" t="s">
        <v>15</v>
      </c>
      <c r="F9" s="9" t="s">
        <v>87</v>
      </c>
      <c r="G9" s="9" t="s">
        <v>16</v>
      </c>
      <c r="H9" s="10">
        <v>30.13</v>
      </c>
      <c r="I9" s="7">
        <v>2</v>
      </c>
      <c r="J9" s="7" t="s">
        <v>11</v>
      </c>
      <c r="K9" s="11">
        <v>42147</v>
      </c>
      <c r="L9" s="8" t="s">
        <v>79</v>
      </c>
      <c r="M9" s="37">
        <v>21.4</v>
      </c>
      <c r="N9" s="37">
        <v>6.625</v>
      </c>
      <c r="O9" s="37">
        <v>1.6</v>
      </c>
      <c r="P9" s="37">
        <v>0.32500000000000001</v>
      </c>
      <c r="Q9" s="37">
        <v>2.2738100000000001</v>
      </c>
      <c r="R9" s="37">
        <v>24.65</v>
      </c>
      <c r="S9" s="37">
        <v>4.2249999999999996</v>
      </c>
      <c r="T9" s="37">
        <v>0.95</v>
      </c>
      <c r="U9" s="37">
        <v>0.125</v>
      </c>
      <c r="V9" s="37">
        <v>6.8315400000000004</v>
      </c>
      <c r="W9" s="37">
        <v>0</v>
      </c>
      <c r="X9" s="37">
        <v>0</v>
      </c>
      <c r="Y9" s="37">
        <v>29.95</v>
      </c>
      <c r="Z9" s="37">
        <v>1.21594</v>
      </c>
      <c r="AA9" s="37">
        <v>45.54</v>
      </c>
      <c r="AB9" s="37">
        <v>7.97</v>
      </c>
      <c r="AC9" s="37">
        <f t="shared" si="0"/>
        <v>4.6963159641553266E-2</v>
      </c>
      <c r="AD9" s="37">
        <v>14.14</v>
      </c>
      <c r="AE9" s="37">
        <f t="shared" si="1"/>
        <v>1.3408562894125457E-2</v>
      </c>
      <c r="AF9" s="37">
        <v>2.96</v>
      </c>
      <c r="AG9" s="37">
        <f t="shared" si="2"/>
        <v>2.8068844530842541E-3</v>
      </c>
      <c r="AH9" s="37">
        <v>0</v>
      </c>
      <c r="AI9" s="37">
        <f t="shared" si="3"/>
        <v>0</v>
      </c>
      <c r="AJ9" s="31"/>
      <c r="AK9" s="32"/>
      <c r="AL9" s="32"/>
      <c r="AM9" s="32">
        <f t="shared" si="4"/>
        <v>29.95</v>
      </c>
      <c r="AN9" s="32">
        <f t="shared" si="5"/>
        <v>29.95</v>
      </c>
      <c r="AO9" s="20">
        <f t="shared" si="9"/>
        <v>29.95</v>
      </c>
      <c r="AP9" s="23"/>
      <c r="AQ9" s="23">
        <f t="shared" si="6"/>
        <v>1.0060100166944907</v>
      </c>
      <c r="AR9" s="23">
        <f t="shared" si="7"/>
        <v>1.0060100166944907</v>
      </c>
      <c r="AS9" s="23">
        <f t="shared" si="8"/>
        <v>1.0060100166944907</v>
      </c>
    </row>
    <row r="10" spans="1:45" s="23" customFormat="1" ht="23.25" hidden="1" customHeight="1">
      <c r="A10" s="27" t="s">
        <v>8</v>
      </c>
      <c r="B10" s="27">
        <v>311</v>
      </c>
      <c r="C10" s="6">
        <v>408</v>
      </c>
      <c r="D10" s="7">
        <v>102</v>
      </c>
      <c r="E10" s="8" t="s">
        <v>15</v>
      </c>
      <c r="F10" s="9" t="s">
        <v>88</v>
      </c>
      <c r="G10" s="9" t="s">
        <v>17</v>
      </c>
      <c r="H10" s="10">
        <v>6.44</v>
      </c>
      <c r="I10" s="7">
        <v>2</v>
      </c>
      <c r="J10" s="7" t="s">
        <v>10</v>
      </c>
      <c r="K10" s="11">
        <v>42147</v>
      </c>
      <c r="L10" s="8" t="s">
        <v>79</v>
      </c>
      <c r="M10" s="37">
        <v>6.0750000000000002</v>
      </c>
      <c r="N10" s="37">
        <v>2.9</v>
      </c>
      <c r="O10" s="37">
        <v>1.125</v>
      </c>
      <c r="P10" s="37">
        <v>0.4</v>
      </c>
      <c r="Q10" s="37">
        <v>2.5946199999999999</v>
      </c>
      <c r="R10" s="37">
        <v>10.225</v>
      </c>
      <c r="S10" s="37">
        <v>0.22500000000000001</v>
      </c>
      <c r="T10" s="37">
        <v>0.05</v>
      </c>
      <c r="U10" s="37">
        <v>0</v>
      </c>
      <c r="V10" s="37">
        <v>3.69781</v>
      </c>
      <c r="W10" s="37">
        <v>0</v>
      </c>
      <c r="X10" s="37">
        <v>0</v>
      </c>
      <c r="Y10" s="37">
        <v>10.5</v>
      </c>
      <c r="Z10" s="37">
        <v>1.26214</v>
      </c>
      <c r="AA10" s="37">
        <v>0</v>
      </c>
      <c r="AB10" s="37">
        <v>0</v>
      </c>
      <c r="AC10" s="37">
        <f t="shared" si="0"/>
        <v>0</v>
      </c>
      <c r="AD10" s="37">
        <v>0</v>
      </c>
      <c r="AE10" s="37">
        <f t="shared" si="1"/>
        <v>0</v>
      </c>
      <c r="AF10" s="37">
        <v>0</v>
      </c>
      <c r="AG10" s="37">
        <f t="shared" si="2"/>
        <v>0</v>
      </c>
      <c r="AH10" s="37">
        <v>0</v>
      </c>
      <c r="AI10" s="37">
        <f t="shared" si="3"/>
        <v>0</v>
      </c>
      <c r="AJ10" s="31"/>
      <c r="AK10" s="32"/>
      <c r="AL10" s="32"/>
      <c r="AM10" s="32">
        <f t="shared" si="4"/>
        <v>10.5</v>
      </c>
      <c r="AN10" s="32">
        <f t="shared" si="5"/>
        <v>10.5</v>
      </c>
      <c r="AO10" s="20">
        <f t="shared" si="9"/>
        <v>10.5</v>
      </c>
      <c r="AQ10" s="23">
        <f t="shared" si="6"/>
        <v>0.6133333333333334</v>
      </c>
      <c r="AR10" s="23">
        <f t="shared" si="7"/>
        <v>0.6133333333333334</v>
      </c>
      <c r="AS10" s="23">
        <f t="shared" si="8"/>
        <v>0.6133333333333334</v>
      </c>
    </row>
    <row r="11" spans="1:45" s="23" customFormat="1" ht="23.25" hidden="1" customHeight="1">
      <c r="A11" s="27" t="s">
        <v>8</v>
      </c>
      <c r="B11" s="27">
        <v>311</v>
      </c>
      <c r="C11" s="6">
        <v>408</v>
      </c>
      <c r="D11" s="7">
        <v>102</v>
      </c>
      <c r="E11" s="8" t="s">
        <v>15</v>
      </c>
      <c r="F11" s="9" t="s">
        <v>17</v>
      </c>
      <c r="G11" s="9" t="s">
        <v>88</v>
      </c>
      <c r="H11" s="10">
        <v>6.44</v>
      </c>
      <c r="I11" s="7">
        <v>2</v>
      </c>
      <c r="J11" s="7" t="s">
        <v>11</v>
      </c>
      <c r="K11" s="11">
        <v>42147</v>
      </c>
      <c r="L11" s="8" t="s">
        <v>79</v>
      </c>
      <c r="M11" s="37">
        <v>5.9749999999999996</v>
      </c>
      <c r="N11" s="37">
        <v>2.0750000000000002</v>
      </c>
      <c r="O11" s="37">
        <v>1.575</v>
      </c>
      <c r="P11" s="37">
        <v>0.77500000000000002</v>
      </c>
      <c r="Q11" s="37">
        <v>2.8243200000000002</v>
      </c>
      <c r="R11" s="37">
        <v>8.9</v>
      </c>
      <c r="S11" s="37">
        <v>1.25</v>
      </c>
      <c r="T11" s="37">
        <v>0.2</v>
      </c>
      <c r="U11" s="37">
        <v>2.5000000000000001E-2</v>
      </c>
      <c r="V11" s="37">
        <v>5.0432800000000002</v>
      </c>
      <c r="W11" s="37">
        <v>0</v>
      </c>
      <c r="X11" s="37">
        <v>0</v>
      </c>
      <c r="Y11" s="37">
        <v>10.4</v>
      </c>
      <c r="Z11" s="37">
        <v>1.2168699999999999</v>
      </c>
      <c r="AA11" s="37">
        <v>0</v>
      </c>
      <c r="AB11" s="37">
        <v>0</v>
      </c>
      <c r="AC11" s="37">
        <f t="shared" si="0"/>
        <v>0</v>
      </c>
      <c r="AD11" s="37">
        <v>0</v>
      </c>
      <c r="AE11" s="37">
        <f t="shared" si="1"/>
        <v>0</v>
      </c>
      <c r="AF11" s="37">
        <v>0</v>
      </c>
      <c r="AG11" s="37">
        <f t="shared" si="2"/>
        <v>0</v>
      </c>
      <c r="AH11" s="37">
        <v>0</v>
      </c>
      <c r="AI11" s="37">
        <f t="shared" si="3"/>
        <v>0</v>
      </c>
      <c r="AJ11" s="31"/>
      <c r="AK11" s="32"/>
      <c r="AL11" s="32"/>
      <c r="AM11" s="32">
        <f t="shared" si="4"/>
        <v>10.4</v>
      </c>
      <c r="AN11" s="32">
        <f t="shared" si="5"/>
        <v>10.375</v>
      </c>
      <c r="AO11" s="20">
        <f t="shared" si="9"/>
        <v>10.4</v>
      </c>
      <c r="AQ11" s="23">
        <f t="shared" si="6"/>
        <v>0.61923076923076925</v>
      </c>
      <c r="AR11" s="23">
        <f t="shared" si="7"/>
        <v>0.62072289156626514</v>
      </c>
      <c r="AS11" s="23">
        <f t="shared" si="8"/>
        <v>0.61923076923076925</v>
      </c>
    </row>
    <row r="12" spans="1:45" s="1" customFormat="1" ht="23.25">
      <c r="A12" s="5" t="s">
        <v>8</v>
      </c>
      <c r="B12" s="5">
        <v>311</v>
      </c>
      <c r="C12" s="6">
        <v>414</v>
      </c>
      <c r="D12" s="7">
        <v>101</v>
      </c>
      <c r="E12" s="8" t="s">
        <v>19</v>
      </c>
      <c r="F12" s="9">
        <v>0</v>
      </c>
      <c r="G12" s="9">
        <v>2550</v>
      </c>
      <c r="H12" s="10">
        <v>2.5499999999999998</v>
      </c>
      <c r="I12" s="7">
        <v>4</v>
      </c>
      <c r="J12" s="7" t="s">
        <v>122</v>
      </c>
      <c r="K12" s="11">
        <v>42147</v>
      </c>
      <c r="L12" s="8" t="s">
        <v>79</v>
      </c>
      <c r="M12" s="37">
        <v>1.24</v>
      </c>
      <c r="N12" s="37">
        <v>0.89</v>
      </c>
      <c r="O12" s="37">
        <v>0.38</v>
      </c>
      <c r="P12" s="37">
        <v>7.0000000000000007E-2</v>
      </c>
      <c r="Q12" s="37">
        <v>2.6617299999999999</v>
      </c>
      <c r="R12" s="37">
        <v>2.56</v>
      </c>
      <c r="S12" s="37">
        <v>0</v>
      </c>
      <c r="T12" s="37">
        <v>0</v>
      </c>
      <c r="U12" s="37">
        <v>0</v>
      </c>
      <c r="V12" s="37">
        <v>2.8244600000000002</v>
      </c>
      <c r="W12" s="37">
        <v>0</v>
      </c>
      <c r="X12" s="37">
        <v>0</v>
      </c>
      <c r="Y12" s="37">
        <v>2.56</v>
      </c>
      <c r="Z12" s="37">
        <v>1.2559</v>
      </c>
      <c r="AA12" s="37">
        <v>0.77</v>
      </c>
      <c r="AB12" s="37">
        <v>4.47</v>
      </c>
      <c r="AC12" s="37">
        <f t="shared" si="0"/>
        <v>3.3669467787114847E-2</v>
      </c>
      <c r="AD12" s="37">
        <v>2.1</v>
      </c>
      <c r="AE12" s="37">
        <f t="shared" si="1"/>
        <v>2.3529411764705889E-2</v>
      </c>
      <c r="AF12" s="37">
        <v>0</v>
      </c>
      <c r="AG12" s="37">
        <f t="shared" si="2"/>
        <v>0</v>
      </c>
      <c r="AH12" s="37">
        <v>0</v>
      </c>
      <c r="AI12" s="37">
        <f t="shared" si="3"/>
        <v>0</v>
      </c>
      <c r="AJ12" s="31"/>
      <c r="AK12" s="32"/>
      <c r="AL12" s="32"/>
      <c r="AM12" s="32">
        <f t="shared" si="4"/>
        <v>2.5799999999999996</v>
      </c>
      <c r="AN12" s="32">
        <f t="shared" si="5"/>
        <v>2.56</v>
      </c>
      <c r="AO12" s="20">
        <f t="shared" si="9"/>
        <v>2.56</v>
      </c>
      <c r="AP12" s="23"/>
      <c r="AQ12" s="23">
        <f t="shared" si="6"/>
        <v>0.9883720930232559</v>
      </c>
      <c r="AR12" s="23">
        <f t="shared" si="7"/>
        <v>0.99609374999999989</v>
      </c>
      <c r="AS12" s="23">
        <f t="shared" si="8"/>
        <v>0.99609374999999989</v>
      </c>
    </row>
    <row r="13" spans="1:45" s="1" customFormat="1" ht="23.25">
      <c r="A13" s="5" t="s">
        <v>8</v>
      </c>
      <c r="B13" s="5">
        <v>311</v>
      </c>
      <c r="C13" s="6">
        <v>414</v>
      </c>
      <c r="D13" s="7">
        <v>101</v>
      </c>
      <c r="E13" s="8" t="s">
        <v>19</v>
      </c>
      <c r="F13" s="9">
        <v>2550</v>
      </c>
      <c r="G13" s="9">
        <v>0</v>
      </c>
      <c r="H13" s="10">
        <v>2.5499999999999998</v>
      </c>
      <c r="I13" s="7">
        <v>4</v>
      </c>
      <c r="J13" s="7" t="s">
        <v>11</v>
      </c>
      <c r="K13" s="11">
        <v>42147</v>
      </c>
      <c r="L13" s="8" t="s">
        <v>79</v>
      </c>
      <c r="M13" s="37">
        <v>1.1499999999999999</v>
      </c>
      <c r="N13" s="37">
        <v>0.99</v>
      </c>
      <c r="O13" s="37">
        <v>0.24</v>
      </c>
      <c r="P13" s="37">
        <v>0.21</v>
      </c>
      <c r="Q13" s="37">
        <v>2.8226900000000001</v>
      </c>
      <c r="R13" s="37">
        <v>2.5099999999999998</v>
      </c>
      <c r="S13" s="37">
        <v>2.5000000000000001E-2</v>
      </c>
      <c r="T13" s="37">
        <v>0</v>
      </c>
      <c r="U13" s="37">
        <v>0</v>
      </c>
      <c r="V13" s="37">
        <v>3.1997599999999999</v>
      </c>
      <c r="W13" s="37">
        <v>0</v>
      </c>
      <c r="X13" s="37">
        <v>0</v>
      </c>
      <c r="Y13" s="37">
        <v>1.6749999999999998</v>
      </c>
      <c r="Z13" s="37">
        <v>1.3779300000000001</v>
      </c>
      <c r="AA13" s="37">
        <v>0</v>
      </c>
      <c r="AB13" s="37">
        <v>9.8699999999999992</v>
      </c>
      <c r="AC13" s="37">
        <f t="shared" si="0"/>
        <v>5.5294117647058827E-2</v>
      </c>
      <c r="AD13" s="37">
        <v>0</v>
      </c>
      <c r="AE13" s="37">
        <f t="shared" si="1"/>
        <v>0</v>
      </c>
      <c r="AF13" s="37">
        <v>1.33</v>
      </c>
      <c r="AG13" s="37">
        <f t="shared" si="2"/>
        <v>1.4901960784313731E-2</v>
      </c>
      <c r="AH13" s="37">
        <v>0</v>
      </c>
      <c r="AI13" s="37">
        <f t="shared" si="3"/>
        <v>0</v>
      </c>
      <c r="AJ13" s="31"/>
      <c r="AK13" s="32"/>
      <c r="AL13" s="32"/>
      <c r="AM13" s="32">
        <f t="shared" si="4"/>
        <v>2.59</v>
      </c>
      <c r="AN13" s="32">
        <f t="shared" si="5"/>
        <v>2.5349999999999997</v>
      </c>
      <c r="AO13" s="20">
        <f t="shared" si="9"/>
        <v>1.6749999999999998</v>
      </c>
      <c r="AP13" s="23"/>
      <c r="AQ13" s="23">
        <f t="shared" si="6"/>
        <v>0.98455598455598459</v>
      </c>
      <c r="AR13" s="23">
        <f t="shared" si="7"/>
        <v>1.0059171597633136</v>
      </c>
      <c r="AS13" s="23">
        <f t="shared" si="8"/>
        <v>1.5223880597014925</v>
      </c>
    </row>
    <row r="14" spans="1:45" s="18" customFormat="1" ht="23.25">
      <c r="A14" s="5" t="s">
        <v>8</v>
      </c>
      <c r="B14" s="5">
        <v>311</v>
      </c>
      <c r="C14" s="6">
        <v>414</v>
      </c>
      <c r="D14" s="7">
        <v>102</v>
      </c>
      <c r="E14" s="8" t="s">
        <v>20</v>
      </c>
      <c r="F14" s="9" t="s">
        <v>90</v>
      </c>
      <c r="G14" s="9" t="s">
        <v>91</v>
      </c>
      <c r="H14" s="10">
        <v>13.88</v>
      </c>
      <c r="I14" s="7">
        <v>8</v>
      </c>
      <c r="J14" s="7" t="s">
        <v>122</v>
      </c>
      <c r="K14" s="11">
        <v>42147</v>
      </c>
      <c r="L14" s="8" t="s">
        <v>79</v>
      </c>
      <c r="M14" s="37">
        <v>8.125</v>
      </c>
      <c r="N14" s="37">
        <v>3.2749999999999999</v>
      </c>
      <c r="O14" s="37">
        <v>1.7250000000000001</v>
      </c>
      <c r="P14" s="37">
        <v>0.625</v>
      </c>
      <c r="Q14" s="37">
        <v>2.6436899999999999</v>
      </c>
      <c r="R14" s="37">
        <v>13.225</v>
      </c>
      <c r="S14" s="37">
        <v>0.27500000000000002</v>
      </c>
      <c r="T14" s="37">
        <v>0.05</v>
      </c>
      <c r="U14" s="37">
        <v>0.2</v>
      </c>
      <c r="V14" s="37">
        <v>4.2122000000000002</v>
      </c>
      <c r="W14" s="37">
        <v>0</v>
      </c>
      <c r="X14" s="37">
        <v>0</v>
      </c>
      <c r="Y14" s="37">
        <v>13.75</v>
      </c>
      <c r="Z14" s="37">
        <v>1.32863</v>
      </c>
      <c r="AA14" s="37">
        <v>20.2</v>
      </c>
      <c r="AB14" s="37">
        <v>16.100000000000001</v>
      </c>
      <c r="AC14" s="37">
        <f t="shared" si="0"/>
        <v>5.8151502675998348E-2</v>
      </c>
      <c r="AD14" s="37">
        <v>40.96</v>
      </c>
      <c r="AE14" s="37">
        <f t="shared" si="1"/>
        <v>8.4314532729518304E-2</v>
      </c>
      <c r="AF14" s="37">
        <v>0</v>
      </c>
      <c r="AG14" s="37">
        <f t="shared" si="2"/>
        <v>0</v>
      </c>
      <c r="AH14" s="37">
        <v>0</v>
      </c>
      <c r="AI14" s="37">
        <f t="shared" si="3"/>
        <v>0</v>
      </c>
      <c r="AJ14" s="31"/>
      <c r="AK14" s="32"/>
      <c r="AL14" s="32"/>
      <c r="AM14" s="32">
        <f t="shared" si="4"/>
        <v>13.75</v>
      </c>
      <c r="AN14" s="32">
        <f t="shared" si="5"/>
        <v>13.75</v>
      </c>
      <c r="AO14" s="20">
        <f t="shared" si="9"/>
        <v>13.75</v>
      </c>
      <c r="AP14" s="23"/>
      <c r="AQ14" s="23">
        <f t="shared" si="6"/>
        <v>1.0094545454545456</v>
      </c>
      <c r="AR14" s="23">
        <f t="shared" si="7"/>
        <v>1.0094545454545456</v>
      </c>
      <c r="AS14" s="23">
        <f t="shared" si="8"/>
        <v>1.0094545454545456</v>
      </c>
    </row>
    <row r="15" spans="1:45" s="18" customFormat="1" ht="23.25">
      <c r="A15" s="5" t="s">
        <v>8</v>
      </c>
      <c r="B15" s="5">
        <v>311</v>
      </c>
      <c r="C15" s="6">
        <v>414</v>
      </c>
      <c r="D15" s="7">
        <v>102</v>
      </c>
      <c r="E15" s="8" t="s">
        <v>20</v>
      </c>
      <c r="F15" s="9" t="s">
        <v>92</v>
      </c>
      <c r="G15" s="9" t="s">
        <v>93</v>
      </c>
      <c r="H15" s="10">
        <v>3.282</v>
      </c>
      <c r="I15" s="7">
        <v>2</v>
      </c>
      <c r="J15" s="7" t="s">
        <v>123</v>
      </c>
      <c r="K15" s="11">
        <v>42147</v>
      </c>
      <c r="L15" s="8" t="s">
        <v>79</v>
      </c>
      <c r="M15" s="37">
        <v>1.5249999999999999</v>
      </c>
      <c r="N15" s="37">
        <v>0.55000000000000004</v>
      </c>
      <c r="O15" s="37">
        <v>0.5</v>
      </c>
      <c r="P15" s="37">
        <v>0.67500000000000004</v>
      </c>
      <c r="Q15" s="37">
        <v>3.53931</v>
      </c>
      <c r="R15" s="37">
        <v>3.0750000000000002</v>
      </c>
      <c r="S15" s="37">
        <v>7.4999999999999997E-2</v>
      </c>
      <c r="T15" s="37">
        <v>7.4999999999999997E-2</v>
      </c>
      <c r="U15" s="37">
        <v>2.5000000000000001E-2</v>
      </c>
      <c r="V15" s="37">
        <v>3.32185</v>
      </c>
      <c r="W15" s="37">
        <v>0</v>
      </c>
      <c r="X15" s="37">
        <v>0</v>
      </c>
      <c r="Y15" s="37">
        <v>3.25</v>
      </c>
      <c r="Z15" s="37">
        <v>1.17445</v>
      </c>
      <c r="AA15" s="37">
        <v>25.33</v>
      </c>
      <c r="AB15" s="37">
        <v>0</v>
      </c>
      <c r="AC15" s="37">
        <f t="shared" si="0"/>
        <v>0.22051014189953858</v>
      </c>
      <c r="AD15" s="37">
        <v>2.36</v>
      </c>
      <c r="AE15" s="37">
        <f t="shared" si="1"/>
        <v>2.0544963872203358E-2</v>
      </c>
      <c r="AF15" s="37">
        <v>0</v>
      </c>
      <c r="AG15" s="37">
        <f t="shared" si="2"/>
        <v>0</v>
      </c>
      <c r="AH15" s="37">
        <v>0</v>
      </c>
      <c r="AI15" s="37">
        <f t="shared" si="3"/>
        <v>0</v>
      </c>
      <c r="AJ15" s="31"/>
      <c r="AK15" s="32"/>
      <c r="AL15" s="32"/>
      <c r="AM15" s="32">
        <f t="shared" si="4"/>
        <v>3.25</v>
      </c>
      <c r="AN15" s="32">
        <f t="shared" si="5"/>
        <v>3.2500000000000004</v>
      </c>
      <c r="AO15" s="20">
        <f t="shared" si="9"/>
        <v>3.25</v>
      </c>
      <c r="AP15" s="23"/>
      <c r="AQ15" s="23">
        <f t="shared" si="6"/>
        <v>1.0098461538461538</v>
      </c>
      <c r="AR15" s="23">
        <f t="shared" si="7"/>
        <v>1.0098461538461536</v>
      </c>
      <c r="AS15" s="23">
        <f t="shared" si="8"/>
        <v>1.0098461538461538</v>
      </c>
    </row>
    <row r="16" spans="1:45" s="18" customFormat="1" ht="23.25">
      <c r="A16" s="27" t="s">
        <v>8</v>
      </c>
      <c r="B16" s="27">
        <v>311</v>
      </c>
      <c r="C16" s="6">
        <v>414</v>
      </c>
      <c r="D16" s="7">
        <v>102</v>
      </c>
      <c r="E16" s="8" t="s">
        <v>20</v>
      </c>
      <c r="F16" s="9" t="s">
        <v>91</v>
      </c>
      <c r="G16" s="9" t="s">
        <v>94</v>
      </c>
      <c r="H16" s="10">
        <v>5.59</v>
      </c>
      <c r="I16" s="7">
        <v>8</v>
      </c>
      <c r="J16" s="7" t="s">
        <v>122</v>
      </c>
      <c r="K16" s="11">
        <v>42147</v>
      </c>
      <c r="L16" s="8" t="s">
        <v>79</v>
      </c>
      <c r="M16" s="37">
        <v>2.9249999999999998</v>
      </c>
      <c r="N16" s="37">
        <v>1.4750000000000001</v>
      </c>
      <c r="O16" s="37">
        <v>0.6</v>
      </c>
      <c r="P16" s="37">
        <v>0.47499999999999998</v>
      </c>
      <c r="Q16" s="37">
        <v>2.8374899999999998</v>
      </c>
      <c r="R16" s="37">
        <v>4.9249999999999998</v>
      </c>
      <c r="S16" s="37">
        <v>0.27500000000000002</v>
      </c>
      <c r="T16" s="37">
        <v>0.2</v>
      </c>
      <c r="U16" s="37">
        <v>7.4999999999999997E-2</v>
      </c>
      <c r="V16" s="37">
        <v>5.3669000000000002</v>
      </c>
      <c r="W16" s="37">
        <v>0</v>
      </c>
      <c r="X16" s="37">
        <v>0</v>
      </c>
      <c r="Y16" s="37">
        <v>5.4749999999999996</v>
      </c>
      <c r="Z16" s="37">
        <v>1.08284</v>
      </c>
      <c r="AA16" s="37">
        <v>5.7</v>
      </c>
      <c r="AB16" s="37">
        <v>2.0099999999999998</v>
      </c>
      <c r="AC16" s="37">
        <f t="shared" si="0"/>
        <v>3.4270380782008697E-2</v>
      </c>
      <c r="AD16" s="37">
        <v>14.2</v>
      </c>
      <c r="AE16" s="37">
        <f t="shared" si="1"/>
        <v>7.2578584206491187E-2</v>
      </c>
      <c r="AF16" s="37">
        <v>0.88</v>
      </c>
      <c r="AG16" s="37">
        <f t="shared" si="2"/>
        <v>4.4978277536417083E-3</v>
      </c>
      <c r="AH16" s="37">
        <v>0</v>
      </c>
      <c r="AI16" s="37">
        <f t="shared" si="3"/>
        <v>0</v>
      </c>
      <c r="AJ16" s="31"/>
      <c r="AK16" s="32"/>
      <c r="AL16" s="32"/>
      <c r="AM16" s="32">
        <f t="shared" si="4"/>
        <v>5.4749999999999996</v>
      </c>
      <c r="AN16" s="32">
        <f t="shared" si="5"/>
        <v>5.4750000000000005</v>
      </c>
      <c r="AO16" s="20">
        <f t="shared" si="9"/>
        <v>5.4749999999999996</v>
      </c>
      <c r="AP16" s="23"/>
      <c r="AQ16" s="23">
        <f t="shared" si="6"/>
        <v>1.0210045662100458</v>
      </c>
      <c r="AR16" s="23">
        <f t="shared" si="7"/>
        <v>1.0210045662100455</v>
      </c>
      <c r="AS16" s="23">
        <f t="shared" si="8"/>
        <v>1.0210045662100458</v>
      </c>
    </row>
    <row r="17" spans="1:45" s="18" customFormat="1" ht="23.25">
      <c r="A17" s="27" t="s">
        <v>8</v>
      </c>
      <c r="B17" s="27">
        <v>311</v>
      </c>
      <c r="C17" s="6">
        <v>414</v>
      </c>
      <c r="D17" s="7">
        <v>102</v>
      </c>
      <c r="E17" s="8" t="s">
        <v>20</v>
      </c>
      <c r="F17" s="9" t="s">
        <v>95</v>
      </c>
      <c r="G17" s="9" t="s">
        <v>96</v>
      </c>
      <c r="H17" s="10">
        <v>4.3540000000000001</v>
      </c>
      <c r="I17" s="7">
        <v>2</v>
      </c>
      <c r="J17" s="7" t="s">
        <v>123</v>
      </c>
      <c r="K17" s="11">
        <v>42147</v>
      </c>
      <c r="L17" s="8" t="s">
        <v>79</v>
      </c>
      <c r="M17" s="37">
        <v>2.6749999999999998</v>
      </c>
      <c r="N17" s="37">
        <v>1.1000000000000001</v>
      </c>
      <c r="O17" s="37">
        <v>0.32500000000000001</v>
      </c>
      <c r="P17" s="37">
        <v>0.27500000000000002</v>
      </c>
      <c r="Q17" s="37">
        <v>2.65937</v>
      </c>
      <c r="R17" s="37">
        <v>4.2750000000000004</v>
      </c>
      <c r="S17" s="37">
        <v>0.1</v>
      </c>
      <c r="T17" s="37">
        <v>0</v>
      </c>
      <c r="U17" s="37">
        <v>0</v>
      </c>
      <c r="V17" s="37">
        <v>3.2266300000000001</v>
      </c>
      <c r="W17" s="37">
        <v>0</v>
      </c>
      <c r="X17" s="37">
        <v>0</v>
      </c>
      <c r="Y17" s="37">
        <v>4.375</v>
      </c>
      <c r="Z17" s="37">
        <v>0.98838899999999996</v>
      </c>
      <c r="AA17" s="37">
        <v>0</v>
      </c>
      <c r="AB17" s="37">
        <v>31.31</v>
      </c>
      <c r="AC17" s="37">
        <f t="shared" si="0"/>
        <v>0.10272983791587374</v>
      </c>
      <c r="AD17" s="37">
        <v>1.91</v>
      </c>
      <c r="AE17" s="37">
        <f t="shared" si="1"/>
        <v>1.2533630815670318E-2</v>
      </c>
      <c r="AF17" s="37">
        <v>0</v>
      </c>
      <c r="AG17" s="37">
        <f t="shared" si="2"/>
        <v>0</v>
      </c>
      <c r="AH17" s="37">
        <v>0</v>
      </c>
      <c r="AI17" s="37">
        <f t="shared" si="3"/>
        <v>0</v>
      </c>
      <c r="AJ17" s="31"/>
      <c r="AK17" s="32"/>
      <c r="AL17" s="32"/>
      <c r="AM17" s="32">
        <f t="shared" si="4"/>
        <v>4.375</v>
      </c>
      <c r="AN17" s="32">
        <f t="shared" si="5"/>
        <v>4.375</v>
      </c>
      <c r="AO17" s="20">
        <f t="shared" si="9"/>
        <v>4.375</v>
      </c>
      <c r="AP17" s="23"/>
      <c r="AQ17" s="23">
        <f t="shared" si="6"/>
        <v>0.99519999999999997</v>
      </c>
      <c r="AR17" s="23">
        <f t="shared" si="7"/>
        <v>0.99519999999999997</v>
      </c>
      <c r="AS17" s="23">
        <f t="shared" si="8"/>
        <v>0.99519999999999997</v>
      </c>
    </row>
    <row r="18" spans="1:45" s="18" customFormat="1" ht="23.25">
      <c r="A18" s="27" t="s">
        <v>8</v>
      </c>
      <c r="B18" s="27">
        <v>311</v>
      </c>
      <c r="C18" s="6">
        <v>414</v>
      </c>
      <c r="D18" s="7">
        <v>102</v>
      </c>
      <c r="E18" s="8" t="s">
        <v>20</v>
      </c>
      <c r="F18" s="9" t="s">
        <v>94</v>
      </c>
      <c r="G18" s="9" t="s">
        <v>97</v>
      </c>
      <c r="H18" s="10">
        <v>0.23</v>
      </c>
      <c r="I18" s="7">
        <v>8</v>
      </c>
      <c r="J18" s="7" t="s">
        <v>123</v>
      </c>
      <c r="K18" s="11">
        <v>42144</v>
      </c>
      <c r="L18" s="8" t="s">
        <v>79</v>
      </c>
      <c r="M18" s="37">
        <v>7.0000000000000007E-2</v>
      </c>
      <c r="N18" s="37">
        <v>0.04</v>
      </c>
      <c r="O18" s="37">
        <v>7.0000000000000007E-2</v>
      </c>
      <c r="P18" s="37">
        <v>0.11</v>
      </c>
      <c r="Q18" s="37">
        <v>5.5981800000000002</v>
      </c>
      <c r="R18" s="37">
        <v>0.17499999999999999</v>
      </c>
      <c r="S18" s="37">
        <v>0.08</v>
      </c>
      <c r="T18" s="37">
        <v>0</v>
      </c>
      <c r="U18" s="37">
        <v>0.08</v>
      </c>
      <c r="V18" s="37">
        <v>7.7415500000000002</v>
      </c>
      <c r="W18" s="37">
        <v>0</v>
      </c>
      <c r="X18" s="37">
        <v>0</v>
      </c>
      <c r="Y18" s="37">
        <v>0.25</v>
      </c>
      <c r="Z18" s="37">
        <v>1.018</v>
      </c>
      <c r="AA18" s="37">
        <v>0</v>
      </c>
      <c r="AB18" s="37">
        <v>0</v>
      </c>
      <c r="AC18" s="37">
        <f t="shared" si="0"/>
        <v>0</v>
      </c>
      <c r="AD18" s="37">
        <v>0</v>
      </c>
      <c r="AE18" s="37">
        <f t="shared" si="1"/>
        <v>0</v>
      </c>
      <c r="AF18" s="37">
        <v>16.55</v>
      </c>
      <c r="AG18" s="37">
        <f t="shared" si="2"/>
        <v>2.0559006211180129</v>
      </c>
      <c r="AH18" s="37">
        <v>0</v>
      </c>
      <c r="AI18" s="37">
        <f t="shared" si="3"/>
        <v>0</v>
      </c>
      <c r="AJ18" s="31"/>
      <c r="AK18" s="32"/>
      <c r="AL18" s="32"/>
      <c r="AM18" s="32">
        <f t="shared" si="4"/>
        <v>0.29000000000000004</v>
      </c>
      <c r="AN18" s="32">
        <f t="shared" si="5"/>
        <v>0.33500000000000002</v>
      </c>
      <c r="AO18" s="20">
        <f t="shared" si="9"/>
        <v>0.25</v>
      </c>
      <c r="AP18" s="23"/>
      <c r="AQ18" s="23">
        <f t="shared" si="6"/>
        <v>0.79310344827586199</v>
      </c>
      <c r="AR18" s="23">
        <f t="shared" si="7"/>
        <v>0.68656716417910446</v>
      </c>
      <c r="AS18" s="23">
        <f t="shared" si="8"/>
        <v>0.92</v>
      </c>
    </row>
    <row r="19" spans="1:45" s="18" customFormat="1" ht="23.25">
      <c r="A19" s="27" t="s">
        <v>8</v>
      </c>
      <c r="B19" s="27">
        <v>311</v>
      </c>
      <c r="C19" s="6">
        <v>414</v>
      </c>
      <c r="D19" s="7">
        <v>102</v>
      </c>
      <c r="E19" s="8" t="s">
        <v>20</v>
      </c>
      <c r="F19" s="9" t="s">
        <v>97</v>
      </c>
      <c r="G19" s="9" t="s">
        <v>98</v>
      </c>
      <c r="H19" s="10">
        <v>2.0649999999999999</v>
      </c>
      <c r="I19" s="7">
        <v>8</v>
      </c>
      <c r="J19" s="7" t="s">
        <v>123</v>
      </c>
      <c r="K19" s="11">
        <v>42144</v>
      </c>
      <c r="L19" s="8" t="s">
        <v>79</v>
      </c>
      <c r="M19" s="37">
        <v>1.6</v>
      </c>
      <c r="N19" s="37">
        <v>0.375</v>
      </c>
      <c r="O19" s="37">
        <v>0.125</v>
      </c>
      <c r="P19" s="37">
        <v>0.05</v>
      </c>
      <c r="Q19" s="37">
        <v>2.2330000000000001</v>
      </c>
      <c r="R19" s="37">
        <v>2</v>
      </c>
      <c r="S19" s="37">
        <v>0.125</v>
      </c>
      <c r="T19" s="37">
        <v>0</v>
      </c>
      <c r="U19" s="37">
        <v>2.5000000000000001E-2</v>
      </c>
      <c r="V19" s="37">
        <v>5.4539999999999997</v>
      </c>
      <c r="W19" s="37">
        <v>0</v>
      </c>
      <c r="X19" s="37">
        <v>0</v>
      </c>
      <c r="Y19" s="37">
        <v>2.15</v>
      </c>
      <c r="Z19" s="37">
        <v>1.2130000000000001</v>
      </c>
      <c r="AA19" s="37">
        <v>2.4</v>
      </c>
      <c r="AB19" s="37">
        <v>2</v>
      </c>
      <c r="AC19" s="37">
        <f t="shared" si="0"/>
        <v>4.7042545831892081E-2</v>
      </c>
      <c r="AD19" s="37">
        <v>34.5</v>
      </c>
      <c r="AE19" s="37">
        <f t="shared" si="1"/>
        <v>0.4773434797647873</v>
      </c>
      <c r="AF19" s="37">
        <v>10.8</v>
      </c>
      <c r="AG19" s="37">
        <f t="shared" si="2"/>
        <v>0.14942926323071604</v>
      </c>
      <c r="AH19" s="37">
        <v>0</v>
      </c>
      <c r="AI19" s="37">
        <f t="shared" si="3"/>
        <v>0</v>
      </c>
      <c r="AJ19" s="31"/>
      <c r="AK19" s="32"/>
      <c r="AL19" s="32"/>
      <c r="AM19" s="32">
        <f t="shared" si="4"/>
        <v>2.15</v>
      </c>
      <c r="AN19" s="32">
        <f t="shared" si="5"/>
        <v>2.15</v>
      </c>
      <c r="AO19" s="20">
        <f t="shared" si="9"/>
        <v>2.15</v>
      </c>
      <c r="AP19" s="23"/>
      <c r="AQ19" s="23">
        <f t="shared" si="6"/>
        <v>0.96046511627906983</v>
      </c>
      <c r="AR19" s="23">
        <f t="shared" si="7"/>
        <v>0.96046511627906983</v>
      </c>
      <c r="AS19" s="23">
        <f t="shared" si="8"/>
        <v>0.96046511627906983</v>
      </c>
    </row>
    <row r="20" spans="1:45" s="18" customFormat="1" ht="23.25">
      <c r="A20" s="27" t="s">
        <v>8</v>
      </c>
      <c r="B20" s="27">
        <v>311</v>
      </c>
      <c r="C20" s="6">
        <v>414</v>
      </c>
      <c r="D20" s="7">
        <v>102</v>
      </c>
      <c r="E20" s="8" t="s">
        <v>20</v>
      </c>
      <c r="F20" s="9" t="s">
        <v>93</v>
      </c>
      <c r="G20" s="9" t="s">
        <v>92</v>
      </c>
      <c r="H20" s="10">
        <v>3.282</v>
      </c>
      <c r="I20" s="7">
        <v>2</v>
      </c>
      <c r="J20" s="7" t="s">
        <v>14</v>
      </c>
      <c r="K20" s="11">
        <v>42145</v>
      </c>
      <c r="L20" s="8" t="s">
        <v>79</v>
      </c>
      <c r="M20" s="37">
        <v>2.125</v>
      </c>
      <c r="N20" s="37">
        <v>1.125</v>
      </c>
      <c r="O20" s="37">
        <v>0.05</v>
      </c>
      <c r="P20" s="37">
        <v>0</v>
      </c>
      <c r="Q20" s="37">
        <v>2.3140000000000001</v>
      </c>
      <c r="R20" s="37">
        <v>3.3</v>
      </c>
      <c r="S20" s="37">
        <v>0</v>
      </c>
      <c r="T20" s="37">
        <v>0</v>
      </c>
      <c r="U20" s="37">
        <v>0</v>
      </c>
      <c r="V20" s="37">
        <v>5.1239999999999997</v>
      </c>
      <c r="W20" s="37">
        <v>0</v>
      </c>
      <c r="X20" s="37">
        <v>0</v>
      </c>
      <c r="Y20" s="37">
        <v>3.3</v>
      </c>
      <c r="Z20" s="37">
        <v>1.137</v>
      </c>
      <c r="AA20" s="37">
        <v>3.87</v>
      </c>
      <c r="AB20" s="37">
        <v>1.87</v>
      </c>
      <c r="AC20" s="37">
        <f t="shared" si="0"/>
        <v>4.1829894663532687E-2</v>
      </c>
      <c r="AD20" s="37">
        <v>21.8</v>
      </c>
      <c r="AE20" s="37">
        <f t="shared" si="1"/>
        <v>0.18977975102289546</v>
      </c>
      <c r="AF20" s="37">
        <v>12.8</v>
      </c>
      <c r="AG20" s="37">
        <f t="shared" si="2"/>
        <v>0.11143031252720467</v>
      </c>
      <c r="AH20" s="37">
        <v>0</v>
      </c>
      <c r="AI20" s="37">
        <f t="shared" si="3"/>
        <v>0</v>
      </c>
      <c r="AJ20" s="31"/>
      <c r="AK20" s="32"/>
      <c r="AL20" s="32"/>
      <c r="AM20" s="32">
        <f t="shared" si="4"/>
        <v>3.3</v>
      </c>
      <c r="AN20" s="32">
        <f t="shared" si="5"/>
        <v>3.3</v>
      </c>
      <c r="AO20" s="20">
        <f t="shared" si="9"/>
        <v>3.3</v>
      </c>
      <c r="AP20" s="23"/>
      <c r="AQ20" s="23">
        <f t="shared" si="6"/>
        <v>0.99454545454545462</v>
      </c>
      <c r="AR20" s="23">
        <f t="shared" si="7"/>
        <v>0.99454545454545462</v>
      </c>
      <c r="AS20" s="23">
        <f t="shared" si="8"/>
        <v>0.99454545454545462</v>
      </c>
    </row>
    <row r="21" spans="1:45" s="18" customFormat="1" ht="23.25">
      <c r="A21" s="27" t="s">
        <v>8</v>
      </c>
      <c r="B21" s="27">
        <v>311</v>
      </c>
      <c r="C21" s="6">
        <v>414</v>
      </c>
      <c r="D21" s="7">
        <v>102</v>
      </c>
      <c r="E21" s="8" t="s">
        <v>20</v>
      </c>
      <c r="F21" s="9" t="s">
        <v>96</v>
      </c>
      <c r="G21" s="9" t="s">
        <v>95</v>
      </c>
      <c r="H21" s="10">
        <v>4.3540000000000001</v>
      </c>
      <c r="I21" s="7">
        <v>2</v>
      </c>
      <c r="J21" s="7" t="s">
        <v>14</v>
      </c>
      <c r="K21" s="11">
        <v>42145</v>
      </c>
      <c r="L21" s="8" t="s">
        <v>79</v>
      </c>
      <c r="M21" s="37">
        <v>2.4750000000000001</v>
      </c>
      <c r="N21" s="37">
        <v>1.05</v>
      </c>
      <c r="O21" s="37">
        <v>0.47499999999999998</v>
      </c>
      <c r="P21" s="37">
        <v>0.35</v>
      </c>
      <c r="Q21" s="37">
        <v>2.7692000000000001</v>
      </c>
      <c r="R21" s="37">
        <v>3.9</v>
      </c>
      <c r="S21" s="37">
        <v>0.45</v>
      </c>
      <c r="T21" s="37">
        <v>0</v>
      </c>
      <c r="U21" s="37">
        <v>0</v>
      </c>
      <c r="V21" s="37">
        <v>4.9151499999999997</v>
      </c>
      <c r="W21" s="37">
        <v>0</v>
      </c>
      <c r="X21" s="37">
        <v>0</v>
      </c>
      <c r="Y21" s="37">
        <v>4.3499999999999996</v>
      </c>
      <c r="Z21" s="37">
        <v>0.98320700000000005</v>
      </c>
      <c r="AA21" s="37">
        <v>44.8</v>
      </c>
      <c r="AB21" s="37">
        <v>19.239999999999998</v>
      </c>
      <c r="AC21" s="37">
        <f t="shared" si="0"/>
        <v>0.35711004659098361</v>
      </c>
      <c r="AD21" s="37">
        <v>0</v>
      </c>
      <c r="AE21" s="37">
        <f t="shared" si="1"/>
        <v>0</v>
      </c>
      <c r="AF21" s="37">
        <v>25.57</v>
      </c>
      <c r="AG21" s="37">
        <f t="shared" si="2"/>
        <v>0.16779316228098956</v>
      </c>
      <c r="AH21" s="37">
        <v>0</v>
      </c>
      <c r="AI21" s="37">
        <f t="shared" si="3"/>
        <v>0</v>
      </c>
      <c r="AJ21" s="31"/>
      <c r="AK21" s="32"/>
      <c r="AL21" s="32"/>
      <c r="AM21" s="32">
        <f t="shared" si="4"/>
        <v>4.3499999999999996</v>
      </c>
      <c r="AN21" s="32">
        <f t="shared" si="5"/>
        <v>4.3499999999999996</v>
      </c>
      <c r="AO21" s="20">
        <f t="shared" si="9"/>
        <v>4.3499999999999996</v>
      </c>
      <c r="AP21" s="23"/>
      <c r="AQ21" s="23">
        <f t="shared" si="6"/>
        <v>1.0009195402298852</v>
      </c>
      <c r="AR21" s="23">
        <f t="shared" si="7"/>
        <v>1.0009195402298852</v>
      </c>
      <c r="AS21" s="23">
        <f t="shared" si="8"/>
        <v>1.0009195402298852</v>
      </c>
    </row>
    <row r="22" spans="1:45" s="18" customFormat="1" ht="23.25">
      <c r="A22" s="27" t="s">
        <v>8</v>
      </c>
      <c r="B22" s="27">
        <v>311</v>
      </c>
      <c r="C22" s="6">
        <v>414</v>
      </c>
      <c r="D22" s="7">
        <v>102</v>
      </c>
      <c r="E22" s="8" t="s">
        <v>20</v>
      </c>
      <c r="F22" s="9" t="s">
        <v>113</v>
      </c>
      <c r="G22" s="9" t="s">
        <v>90</v>
      </c>
      <c r="H22" s="10">
        <v>14.8</v>
      </c>
      <c r="I22" s="7">
        <v>8</v>
      </c>
      <c r="J22" s="7" t="s">
        <v>14</v>
      </c>
      <c r="K22" s="11">
        <v>42147</v>
      </c>
      <c r="L22" s="8" t="s">
        <v>79</v>
      </c>
      <c r="M22" s="37">
        <v>9.9</v>
      </c>
      <c r="N22" s="37">
        <v>2.7749999999999999</v>
      </c>
      <c r="O22" s="37">
        <v>1.2250000000000001</v>
      </c>
      <c r="P22" s="37">
        <v>0.85</v>
      </c>
      <c r="Q22" s="37">
        <v>2.4414400000000001</v>
      </c>
      <c r="R22" s="37">
        <v>12.9</v>
      </c>
      <c r="S22" s="37">
        <v>1.2</v>
      </c>
      <c r="T22" s="37">
        <v>0.6</v>
      </c>
      <c r="U22" s="37">
        <v>0.05</v>
      </c>
      <c r="V22" s="37">
        <v>4.9766899999999996</v>
      </c>
      <c r="W22" s="37">
        <v>0</v>
      </c>
      <c r="X22" s="37">
        <v>0</v>
      </c>
      <c r="Y22" s="37">
        <v>14.75</v>
      </c>
      <c r="Z22" s="37">
        <v>1.1441399999999999</v>
      </c>
      <c r="AA22" s="37">
        <v>0.7</v>
      </c>
      <c r="AB22" s="37">
        <v>4.0999999999999996</v>
      </c>
      <c r="AC22" s="37">
        <f t="shared" si="0"/>
        <v>5.3088803088803087E-3</v>
      </c>
      <c r="AD22" s="37">
        <v>0.21</v>
      </c>
      <c r="AE22" s="37">
        <f t="shared" si="1"/>
        <v>4.0540540540540538E-4</v>
      </c>
      <c r="AF22" s="37">
        <v>0</v>
      </c>
      <c r="AG22" s="37">
        <f t="shared" si="2"/>
        <v>0</v>
      </c>
      <c r="AH22" s="37">
        <v>0</v>
      </c>
      <c r="AI22" s="37">
        <f t="shared" si="3"/>
        <v>0</v>
      </c>
      <c r="AJ22" s="31"/>
      <c r="AK22" s="32"/>
      <c r="AL22" s="32"/>
      <c r="AM22" s="32">
        <f t="shared" si="4"/>
        <v>14.75</v>
      </c>
      <c r="AN22" s="32">
        <f t="shared" si="5"/>
        <v>14.75</v>
      </c>
      <c r="AO22" s="20">
        <f t="shared" si="9"/>
        <v>14.75</v>
      </c>
      <c r="AP22" s="23"/>
      <c r="AQ22" s="23">
        <f t="shared" si="6"/>
        <v>1.0033898305084745</v>
      </c>
      <c r="AR22" s="23">
        <f t="shared" si="7"/>
        <v>1.0033898305084745</v>
      </c>
      <c r="AS22" s="23">
        <f t="shared" si="8"/>
        <v>1.0033898305084745</v>
      </c>
    </row>
    <row r="23" spans="1:45" s="18" customFormat="1" ht="23.25">
      <c r="A23" s="27" t="s">
        <v>8</v>
      </c>
      <c r="B23" s="27">
        <v>311</v>
      </c>
      <c r="C23" s="6">
        <v>414</v>
      </c>
      <c r="D23" s="7">
        <v>102</v>
      </c>
      <c r="E23" s="8" t="s">
        <v>20</v>
      </c>
      <c r="F23" s="9" t="s">
        <v>98</v>
      </c>
      <c r="G23" s="9" t="s">
        <v>113</v>
      </c>
      <c r="H23" s="10">
        <v>6.9649999999999999</v>
      </c>
      <c r="I23" s="7">
        <v>8</v>
      </c>
      <c r="J23" s="7" t="s">
        <v>14</v>
      </c>
      <c r="K23" s="11">
        <v>42147</v>
      </c>
      <c r="L23" s="8" t="s">
        <v>79</v>
      </c>
      <c r="M23" s="37">
        <v>3.0249999999999999</v>
      </c>
      <c r="N23" s="37">
        <v>1.875</v>
      </c>
      <c r="O23" s="37">
        <v>1.55</v>
      </c>
      <c r="P23" s="37">
        <v>0.4</v>
      </c>
      <c r="Q23" s="37">
        <v>2.8747400000000001</v>
      </c>
      <c r="R23" s="37">
        <v>5</v>
      </c>
      <c r="S23" s="37">
        <v>0.82499999999999996</v>
      </c>
      <c r="T23" s="37">
        <v>0.55000000000000004</v>
      </c>
      <c r="U23" s="37">
        <v>0.47499999999999998</v>
      </c>
      <c r="V23" s="37">
        <v>7.2087500000000002</v>
      </c>
      <c r="W23" s="37">
        <v>0</v>
      </c>
      <c r="X23" s="37">
        <v>0</v>
      </c>
      <c r="Y23" s="37">
        <v>6.8500000000000005</v>
      </c>
      <c r="Z23" s="37">
        <v>1.07073</v>
      </c>
      <c r="AA23" s="37">
        <v>1.68</v>
      </c>
      <c r="AB23" s="37">
        <v>0</v>
      </c>
      <c r="AC23" s="37">
        <f t="shared" si="0"/>
        <v>6.8916008614501086E-3</v>
      </c>
      <c r="AD23" s="37">
        <v>0</v>
      </c>
      <c r="AE23" s="37">
        <f t="shared" si="1"/>
        <v>0</v>
      </c>
      <c r="AF23" s="37">
        <v>0</v>
      </c>
      <c r="AG23" s="37">
        <f t="shared" si="2"/>
        <v>0</v>
      </c>
      <c r="AH23" s="37">
        <v>0</v>
      </c>
      <c r="AI23" s="37">
        <f t="shared" si="3"/>
        <v>0</v>
      </c>
      <c r="AJ23" s="31"/>
      <c r="AK23" s="32"/>
      <c r="AL23" s="32"/>
      <c r="AM23" s="32">
        <f t="shared" si="4"/>
        <v>6.8500000000000005</v>
      </c>
      <c r="AN23" s="32">
        <f t="shared" si="5"/>
        <v>6.85</v>
      </c>
      <c r="AO23" s="20">
        <f t="shared" si="9"/>
        <v>6.8500000000000005</v>
      </c>
      <c r="AP23" s="23"/>
      <c r="AQ23" s="23">
        <f t="shared" si="6"/>
        <v>1.0167883211678832</v>
      </c>
      <c r="AR23" s="23">
        <f t="shared" si="7"/>
        <v>1.0167883211678832</v>
      </c>
      <c r="AS23" s="23">
        <f t="shared" si="8"/>
        <v>1.0167883211678832</v>
      </c>
    </row>
    <row r="24" spans="1:45" s="18" customFormat="1" ht="23.25">
      <c r="A24" s="5" t="s">
        <v>8</v>
      </c>
      <c r="B24" s="5">
        <v>311</v>
      </c>
      <c r="C24" s="6">
        <v>4135</v>
      </c>
      <c r="D24" s="7">
        <v>100</v>
      </c>
      <c r="E24" s="8" t="s">
        <v>21</v>
      </c>
      <c r="F24" s="9">
        <v>0</v>
      </c>
      <c r="G24" s="9">
        <v>10187</v>
      </c>
      <c r="H24" s="10">
        <v>10.186999999999999</v>
      </c>
      <c r="I24" s="7">
        <v>2</v>
      </c>
      <c r="J24" s="7" t="s">
        <v>123</v>
      </c>
      <c r="K24" s="11">
        <v>42147</v>
      </c>
      <c r="L24" s="8" t="s">
        <v>79</v>
      </c>
      <c r="M24" s="37">
        <v>6.625</v>
      </c>
      <c r="N24" s="37">
        <v>2.2749999999999999</v>
      </c>
      <c r="O24" s="37">
        <v>0.75</v>
      </c>
      <c r="P24" s="37">
        <v>0.45</v>
      </c>
      <c r="Q24" s="37">
        <v>2.51797</v>
      </c>
      <c r="R24" s="37">
        <v>9.0250000000000004</v>
      </c>
      <c r="S24" s="37">
        <v>0.9</v>
      </c>
      <c r="T24" s="37">
        <v>0.125</v>
      </c>
      <c r="U24" s="37">
        <v>0.05</v>
      </c>
      <c r="V24" s="37">
        <v>5.9420799999999998</v>
      </c>
      <c r="W24" s="37">
        <v>0</v>
      </c>
      <c r="X24" s="37">
        <v>0</v>
      </c>
      <c r="Y24" s="37">
        <v>10.1</v>
      </c>
      <c r="Z24" s="37">
        <v>1.1957599999999999</v>
      </c>
      <c r="AA24" s="37">
        <v>66.680000000000007</v>
      </c>
      <c r="AB24" s="37">
        <v>0</v>
      </c>
      <c r="AC24" s="37">
        <f t="shared" si="0"/>
        <v>0.18701706656943726</v>
      </c>
      <c r="AD24" s="37">
        <v>7.54</v>
      </c>
      <c r="AE24" s="37">
        <f t="shared" si="1"/>
        <v>2.1147400748853584E-2</v>
      </c>
      <c r="AF24" s="37">
        <v>0</v>
      </c>
      <c r="AG24" s="37">
        <f t="shared" si="2"/>
        <v>0</v>
      </c>
      <c r="AH24" s="37">
        <v>0</v>
      </c>
      <c r="AI24" s="37">
        <f t="shared" si="3"/>
        <v>0</v>
      </c>
      <c r="AJ24" s="31"/>
      <c r="AK24" s="32"/>
      <c r="AL24" s="32"/>
      <c r="AM24" s="32">
        <f t="shared" si="4"/>
        <v>10.1</v>
      </c>
      <c r="AN24" s="32">
        <f t="shared" si="5"/>
        <v>10.100000000000001</v>
      </c>
      <c r="AO24" s="20">
        <f t="shared" si="9"/>
        <v>10.1</v>
      </c>
      <c r="AP24" s="23"/>
      <c r="AQ24" s="23">
        <f t="shared" si="6"/>
        <v>1.0086138613861386</v>
      </c>
      <c r="AR24" s="23">
        <f t="shared" si="7"/>
        <v>1.0086138613861384</v>
      </c>
      <c r="AS24" s="23">
        <f t="shared" si="8"/>
        <v>1.0086138613861386</v>
      </c>
    </row>
    <row r="25" spans="1:45" s="18" customFormat="1" ht="23.25">
      <c r="A25" s="5" t="s">
        <v>8</v>
      </c>
      <c r="B25" s="5">
        <v>311</v>
      </c>
      <c r="C25" s="6">
        <v>4135</v>
      </c>
      <c r="D25" s="7">
        <v>100</v>
      </c>
      <c r="E25" s="8" t="s">
        <v>21</v>
      </c>
      <c r="F25" s="9">
        <v>10187</v>
      </c>
      <c r="G25" s="9">
        <v>0</v>
      </c>
      <c r="H25" s="10">
        <v>10.186999999999999</v>
      </c>
      <c r="I25" s="7">
        <v>2</v>
      </c>
      <c r="J25" s="7" t="s">
        <v>14</v>
      </c>
      <c r="K25" s="11">
        <v>42147</v>
      </c>
      <c r="L25" s="8" t="s">
        <v>79</v>
      </c>
      <c r="M25" s="37">
        <v>7.0250000000000004</v>
      </c>
      <c r="N25" s="37">
        <v>1.95</v>
      </c>
      <c r="O25" s="37">
        <v>0.7</v>
      </c>
      <c r="P25" s="37">
        <v>0.4</v>
      </c>
      <c r="Q25" s="37">
        <v>2.45174</v>
      </c>
      <c r="R25" s="37">
        <v>9.4</v>
      </c>
      <c r="S25" s="37">
        <v>0.625</v>
      </c>
      <c r="T25" s="37">
        <v>2.5000000000000001E-2</v>
      </c>
      <c r="U25" s="37">
        <v>2.5000000000000001E-2</v>
      </c>
      <c r="V25" s="37">
        <v>5.2114399999999996</v>
      </c>
      <c r="W25" s="37">
        <v>0</v>
      </c>
      <c r="X25" s="37">
        <v>0</v>
      </c>
      <c r="Y25" s="37">
        <v>10.074999999999999</v>
      </c>
      <c r="Z25" s="37">
        <v>1.2308600000000001</v>
      </c>
      <c r="AA25" s="37">
        <v>80.319999999999993</v>
      </c>
      <c r="AB25" s="37">
        <v>11.12</v>
      </c>
      <c r="AC25" s="37">
        <f t="shared" si="0"/>
        <v>0.24086721171240655</v>
      </c>
      <c r="AD25" s="37">
        <v>6.23</v>
      </c>
      <c r="AE25" s="37">
        <f t="shared" si="1"/>
        <v>1.7473250220869738E-2</v>
      </c>
      <c r="AF25" s="37">
        <v>0</v>
      </c>
      <c r="AG25" s="37">
        <f t="shared" si="2"/>
        <v>0</v>
      </c>
      <c r="AH25" s="37">
        <v>0</v>
      </c>
      <c r="AI25" s="37">
        <f t="shared" si="3"/>
        <v>0</v>
      </c>
      <c r="AJ25" s="31"/>
      <c r="AK25" s="32"/>
      <c r="AL25" s="32"/>
      <c r="AM25" s="32">
        <f t="shared" si="4"/>
        <v>10.074999999999999</v>
      </c>
      <c r="AN25" s="32">
        <f t="shared" si="5"/>
        <v>10.075000000000001</v>
      </c>
      <c r="AO25" s="20">
        <f t="shared" si="9"/>
        <v>10.074999999999999</v>
      </c>
      <c r="AP25" s="23"/>
      <c r="AQ25" s="23">
        <f t="shared" si="6"/>
        <v>1.0111166253101738</v>
      </c>
      <c r="AR25" s="23">
        <f t="shared" si="7"/>
        <v>1.0111166253101735</v>
      </c>
      <c r="AS25" s="23">
        <f t="shared" si="8"/>
        <v>1.0111166253101738</v>
      </c>
    </row>
    <row r="26" spans="1:45" s="18" customFormat="1" ht="23.25">
      <c r="A26" s="5" t="s">
        <v>8</v>
      </c>
      <c r="B26" s="5">
        <v>311</v>
      </c>
      <c r="C26" s="6">
        <v>4208</v>
      </c>
      <c r="D26" s="7">
        <v>100</v>
      </c>
      <c r="E26" s="8" t="s">
        <v>22</v>
      </c>
      <c r="F26" s="9">
        <v>0</v>
      </c>
      <c r="G26" s="9">
        <v>6225</v>
      </c>
      <c r="H26" s="10">
        <v>6.2249999999999996</v>
      </c>
      <c r="I26" s="7">
        <v>2</v>
      </c>
      <c r="J26" s="7" t="s">
        <v>123</v>
      </c>
      <c r="K26" s="11">
        <v>42145</v>
      </c>
      <c r="L26" s="8" t="s">
        <v>79</v>
      </c>
      <c r="M26" s="37">
        <v>4.7750000000000004</v>
      </c>
      <c r="N26" s="37">
        <v>0.85</v>
      </c>
      <c r="O26" s="37">
        <v>0.47499999999999998</v>
      </c>
      <c r="P26" s="37">
        <v>0.125</v>
      </c>
      <c r="Q26" s="37">
        <v>2.22715</v>
      </c>
      <c r="R26" s="37">
        <v>5.375</v>
      </c>
      <c r="S26" s="37">
        <v>0.65</v>
      </c>
      <c r="T26" s="37">
        <v>0.1</v>
      </c>
      <c r="U26" s="37">
        <v>0.1</v>
      </c>
      <c r="V26" s="37">
        <v>5.7255799999999999</v>
      </c>
      <c r="W26" s="37">
        <v>0</v>
      </c>
      <c r="X26" s="37">
        <v>0</v>
      </c>
      <c r="Y26" s="37">
        <v>6.2249999999999996</v>
      </c>
      <c r="Z26" s="37">
        <v>1.3399000000000001</v>
      </c>
      <c r="AA26" s="37">
        <v>378.3</v>
      </c>
      <c r="AB26" s="37">
        <v>0</v>
      </c>
      <c r="AC26" s="37">
        <f t="shared" si="0"/>
        <v>1.7363166953528402</v>
      </c>
      <c r="AD26" s="37">
        <v>34.01</v>
      </c>
      <c r="AE26" s="37">
        <f t="shared" si="1"/>
        <v>0.15609868043602984</v>
      </c>
      <c r="AF26" s="37">
        <v>36.53</v>
      </c>
      <c r="AG26" s="37">
        <f t="shared" si="2"/>
        <v>0.16766494549627081</v>
      </c>
      <c r="AH26" s="37">
        <v>0</v>
      </c>
      <c r="AI26" s="37">
        <f t="shared" si="3"/>
        <v>0</v>
      </c>
      <c r="AJ26" s="31"/>
      <c r="AK26" s="32"/>
      <c r="AL26" s="32"/>
      <c r="AM26" s="32">
        <f t="shared" si="4"/>
        <v>6.2249999999999996</v>
      </c>
      <c r="AN26" s="32">
        <f t="shared" si="5"/>
        <v>6.2249999999999996</v>
      </c>
      <c r="AO26" s="20">
        <f t="shared" si="9"/>
        <v>6.2249999999999996</v>
      </c>
      <c r="AP26" s="23"/>
      <c r="AQ26" s="23">
        <f t="shared" si="6"/>
        <v>1</v>
      </c>
      <c r="AR26" s="23">
        <f t="shared" si="7"/>
        <v>1</v>
      </c>
      <c r="AS26" s="23">
        <f t="shared" si="8"/>
        <v>1</v>
      </c>
    </row>
    <row r="27" spans="1:45" s="18" customFormat="1" ht="23.25">
      <c r="A27" s="5" t="s">
        <v>8</v>
      </c>
      <c r="B27" s="5">
        <v>311</v>
      </c>
      <c r="C27" s="6">
        <v>4287</v>
      </c>
      <c r="D27" s="7">
        <v>102</v>
      </c>
      <c r="E27" s="8" t="s">
        <v>23</v>
      </c>
      <c r="F27" s="9" t="s">
        <v>72</v>
      </c>
      <c r="G27" s="9" t="s">
        <v>73</v>
      </c>
      <c r="H27" s="10">
        <v>0.38100000000000001</v>
      </c>
      <c r="I27" s="7">
        <v>2</v>
      </c>
      <c r="J27" s="7" t="s">
        <v>123</v>
      </c>
      <c r="K27" s="11">
        <v>42147</v>
      </c>
      <c r="L27" s="8" t="s">
        <v>79</v>
      </c>
      <c r="M27" s="37">
        <v>7.4999999999999997E-2</v>
      </c>
      <c r="N27" s="37">
        <v>0.05</v>
      </c>
      <c r="O27" s="37">
        <v>0.1</v>
      </c>
      <c r="P27" s="37">
        <v>0.15</v>
      </c>
      <c r="Q27" s="37">
        <v>5.008</v>
      </c>
      <c r="R27" s="37">
        <v>0.35</v>
      </c>
      <c r="S27" s="37">
        <v>2.5000000000000001E-2</v>
      </c>
      <c r="T27" s="37">
        <v>0</v>
      </c>
      <c r="U27" s="37">
        <v>0</v>
      </c>
      <c r="V27" s="37">
        <v>4.1952699999999998</v>
      </c>
      <c r="W27" s="37">
        <v>0</v>
      </c>
      <c r="X27" s="37">
        <v>0</v>
      </c>
      <c r="Y27" s="37">
        <v>0.375</v>
      </c>
      <c r="Z27" s="37">
        <v>1.0653999999999999</v>
      </c>
      <c r="AA27" s="37">
        <v>1.01</v>
      </c>
      <c r="AB27" s="37">
        <v>0</v>
      </c>
      <c r="AC27" s="37">
        <f t="shared" si="0"/>
        <v>7.574053243344582E-2</v>
      </c>
      <c r="AD27" s="37">
        <v>0</v>
      </c>
      <c r="AE27" s="37">
        <f t="shared" si="1"/>
        <v>0</v>
      </c>
      <c r="AF27" s="37">
        <v>10.87</v>
      </c>
      <c r="AG27" s="37">
        <f t="shared" si="2"/>
        <v>0.81514810648668923</v>
      </c>
      <c r="AH27" s="37">
        <v>0.22</v>
      </c>
      <c r="AI27" s="37">
        <f t="shared" si="3"/>
        <v>1.649793775778028E-2</v>
      </c>
      <c r="AJ27" s="31"/>
      <c r="AK27" s="32"/>
      <c r="AL27" s="32"/>
      <c r="AM27" s="32">
        <f t="shared" si="4"/>
        <v>0.375</v>
      </c>
      <c r="AN27" s="32">
        <f t="shared" si="5"/>
        <v>0.375</v>
      </c>
      <c r="AO27" s="20">
        <f t="shared" si="9"/>
        <v>0.375</v>
      </c>
      <c r="AP27" s="23"/>
      <c r="AQ27" s="23">
        <f t="shared" si="6"/>
        <v>1.016</v>
      </c>
      <c r="AR27" s="23">
        <f t="shared" si="7"/>
        <v>1.016</v>
      </c>
      <c r="AS27" s="23">
        <f t="shared" si="8"/>
        <v>1.016</v>
      </c>
    </row>
    <row r="28" spans="1:45" s="18" customFormat="1" ht="23.25">
      <c r="A28" s="5" t="s">
        <v>8</v>
      </c>
      <c r="B28" s="5">
        <v>311</v>
      </c>
      <c r="C28" s="6">
        <v>4287</v>
      </c>
      <c r="D28" s="7">
        <v>102</v>
      </c>
      <c r="E28" s="8" t="s">
        <v>23</v>
      </c>
      <c r="F28" s="9" t="s">
        <v>74</v>
      </c>
      <c r="G28" s="9" t="s">
        <v>75</v>
      </c>
      <c r="H28" s="10">
        <v>0.5</v>
      </c>
      <c r="I28" s="7">
        <v>2</v>
      </c>
      <c r="J28" s="7" t="s">
        <v>123</v>
      </c>
      <c r="K28" s="11">
        <v>42147</v>
      </c>
      <c r="L28" s="8" t="s">
        <v>79</v>
      </c>
      <c r="M28" s="37">
        <v>0.1</v>
      </c>
      <c r="N28" s="37">
        <v>0.15</v>
      </c>
      <c r="O28" s="37">
        <v>0.15</v>
      </c>
      <c r="P28" s="37">
        <v>0.1</v>
      </c>
      <c r="Q28" s="37">
        <v>4.3815</v>
      </c>
      <c r="R28" s="37">
        <v>0.5</v>
      </c>
      <c r="S28" s="37">
        <v>0</v>
      </c>
      <c r="T28" s="37">
        <v>0</v>
      </c>
      <c r="U28" s="37">
        <v>0</v>
      </c>
      <c r="V28" s="37">
        <v>5.0661500000000004</v>
      </c>
      <c r="W28" s="37">
        <v>0</v>
      </c>
      <c r="X28" s="37">
        <v>0</v>
      </c>
      <c r="Y28" s="37">
        <v>0.5</v>
      </c>
      <c r="Z28" s="37">
        <v>0.98150000000000004</v>
      </c>
      <c r="AA28" s="37">
        <v>0</v>
      </c>
      <c r="AB28" s="37">
        <v>1.7</v>
      </c>
      <c r="AC28" s="37">
        <f t="shared" si="0"/>
        <v>4.8571428571428571E-2</v>
      </c>
      <c r="AD28" s="37">
        <v>0</v>
      </c>
      <c r="AE28" s="37">
        <f t="shared" si="1"/>
        <v>0</v>
      </c>
      <c r="AF28" s="37">
        <v>4.45</v>
      </c>
      <c r="AG28" s="37">
        <f t="shared" si="2"/>
        <v>0.25428571428571434</v>
      </c>
      <c r="AH28" s="37">
        <v>0</v>
      </c>
      <c r="AI28" s="37">
        <f t="shared" si="3"/>
        <v>0</v>
      </c>
      <c r="AJ28" s="31"/>
      <c r="AK28" s="32"/>
      <c r="AL28" s="32"/>
      <c r="AM28" s="32">
        <f t="shared" si="4"/>
        <v>0.5</v>
      </c>
      <c r="AN28" s="32">
        <f t="shared" si="5"/>
        <v>0.5</v>
      </c>
      <c r="AO28" s="20">
        <f t="shared" si="9"/>
        <v>0.5</v>
      </c>
      <c r="AP28" s="23"/>
      <c r="AQ28" s="23">
        <f t="shared" si="6"/>
        <v>1</v>
      </c>
      <c r="AR28" s="23">
        <f t="shared" si="7"/>
        <v>1</v>
      </c>
      <c r="AS28" s="23">
        <f t="shared" si="8"/>
        <v>1</v>
      </c>
    </row>
    <row r="29" spans="1:45" s="18" customFormat="1" ht="23.25">
      <c r="A29" s="5" t="s">
        <v>8</v>
      </c>
      <c r="B29" s="5">
        <v>311</v>
      </c>
      <c r="C29" s="6">
        <v>4309</v>
      </c>
      <c r="D29" s="7">
        <v>100</v>
      </c>
      <c r="E29" s="8" t="s">
        <v>25</v>
      </c>
      <c r="F29" s="9">
        <v>0</v>
      </c>
      <c r="G29" s="9">
        <v>10679</v>
      </c>
      <c r="H29" s="10">
        <v>10.679</v>
      </c>
      <c r="I29" s="7">
        <v>2</v>
      </c>
      <c r="J29" s="7" t="s">
        <v>122</v>
      </c>
      <c r="K29" s="11">
        <v>42146</v>
      </c>
      <c r="L29" s="8" t="s">
        <v>79</v>
      </c>
      <c r="M29" s="37">
        <v>6.2</v>
      </c>
      <c r="N29" s="37">
        <v>3.05</v>
      </c>
      <c r="O29" s="37">
        <v>0.97499999999999998</v>
      </c>
      <c r="P29" s="37">
        <v>0.52500000000000002</v>
      </c>
      <c r="Q29" s="37">
        <v>2.6061899999999998</v>
      </c>
      <c r="R29" s="37">
        <v>10.225</v>
      </c>
      <c r="S29" s="37">
        <v>0.47499999999999998</v>
      </c>
      <c r="T29" s="37">
        <v>0.05</v>
      </c>
      <c r="U29" s="37">
        <v>0</v>
      </c>
      <c r="V29" s="37">
        <v>4.4621000000000004</v>
      </c>
      <c r="W29" s="37">
        <v>0</v>
      </c>
      <c r="X29" s="37">
        <v>0</v>
      </c>
      <c r="Y29" s="37">
        <v>10.75</v>
      </c>
      <c r="Z29" s="37">
        <v>1.34415</v>
      </c>
      <c r="AA29" s="37">
        <v>50.78</v>
      </c>
      <c r="AB29" s="37">
        <v>20.11</v>
      </c>
      <c r="AC29" s="37">
        <f t="shared" si="0"/>
        <v>0.16276269848701724</v>
      </c>
      <c r="AD29" s="37">
        <v>17.010000000000002</v>
      </c>
      <c r="AE29" s="37">
        <f t="shared" si="1"/>
        <v>4.550987920217249E-2</v>
      </c>
      <c r="AF29" s="37">
        <v>0.4</v>
      </c>
      <c r="AG29" s="37">
        <f t="shared" si="2"/>
        <v>1.0701911628964724E-3</v>
      </c>
      <c r="AH29" s="37">
        <v>0</v>
      </c>
      <c r="AI29" s="37">
        <f t="shared" si="3"/>
        <v>0</v>
      </c>
      <c r="AJ29" s="31"/>
      <c r="AK29" s="32"/>
      <c r="AL29" s="32"/>
      <c r="AM29" s="32">
        <f t="shared" si="4"/>
        <v>10.75</v>
      </c>
      <c r="AN29" s="32">
        <f t="shared" si="5"/>
        <v>10.75</v>
      </c>
      <c r="AO29" s="20">
        <f t="shared" si="9"/>
        <v>10.75</v>
      </c>
      <c r="AP29" s="23"/>
      <c r="AQ29" s="23">
        <f t="shared" si="6"/>
        <v>0.99339534883720937</v>
      </c>
      <c r="AR29" s="23">
        <f t="shared" si="7"/>
        <v>0.99339534883720937</v>
      </c>
      <c r="AS29" s="23">
        <f t="shared" si="8"/>
        <v>0.99339534883720937</v>
      </c>
    </row>
    <row r="30" spans="1:45" s="1" customFormat="1" ht="23.25">
      <c r="A30" s="5" t="s">
        <v>8</v>
      </c>
      <c r="B30" s="5">
        <v>311</v>
      </c>
      <c r="C30" s="6">
        <v>4309</v>
      </c>
      <c r="D30" s="7">
        <v>100</v>
      </c>
      <c r="E30" s="8" t="s">
        <v>25</v>
      </c>
      <c r="F30" s="9">
        <v>10679</v>
      </c>
      <c r="G30" s="9">
        <v>0</v>
      </c>
      <c r="H30" s="10">
        <v>10.679</v>
      </c>
      <c r="I30" s="7">
        <v>2</v>
      </c>
      <c r="J30" s="7" t="s">
        <v>11</v>
      </c>
      <c r="K30" s="11">
        <v>42146</v>
      </c>
      <c r="L30" s="8" t="s">
        <v>79</v>
      </c>
      <c r="M30" s="37">
        <v>6.3250000000000002</v>
      </c>
      <c r="N30" s="37">
        <v>2.75</v>
      </c>
      <c r="O30" s="37">
        <v>1.2</v>
      </c>
      <c r="P30" s="37">
        <v>0.42499999999999999</v>
      </c>
      <c r="Q30" s="37">
        <v>2.63944</v>
      </c>
      <c r="R30" s="37">
        <v>10.225</v>
      </c>
      <c r="S30" s="37">
        <v>0.47499999999999998</v>
      </c>
      <c r="T30" s="37">
        <v>0</v>
      </c>
      <c r="U30" s="37">
        <v>0</v>
      </c>
      <c r="V30" s="37">
        <v>4.7888099999999998</v>
      </c>
      <c r="W30" s="37">
        <v>0</v>
      </c>
      <c r="X30" s="37">
        <v>0</v>
      </c>
      <c r="Y30" s="37">
        <v>10.7</v>
      </c>
      <c r="Z30" s="37">
        <v>1.33026</v>
      </c>
      <c r="AA30" s="37">
        <v>10.11</v>
      </c>
      <c r="AB30" s="37">
        <v>4.41</v>
      </c>
      <c r="AC30" s="37">
        <f t="shared" si="0"/>
        <v>3.2948510427675146E-2</v>
      </c>
      <c r="AD30" s="37">
        <v>11.2</v>
      </c>
      <c r="AE30" s="37">
        <f t="shared" si="1"/>
        <v>2.9965352561101229E-2</v>
      </c>
      <c r="AF30" s="37">
        <v>0</v>
      </c>
      <c r="AG30" s="37">
        <f t="shared" si="2"/>
        <v>0</v>
      </c>
      <c r="AH30" s="37">
        <v>0</v>
      </c>
      <c r="AI30" s="37">
        <f t="shared" si="3"/>
        <v>0</v>
      </c>
      <c r="AJ30" s="31"/>
      <c r="AK30" s="32"/>
      <c r="AL30" s="32"/>
      <c r="AM30" s="32">
        <f t="shared" si="4"/>
        <v>10.7</v>
      </c>
      <c r="AN30" s="32">
        <f t="shared" si="5"/>
        <v>10.7</v>
      </c>
      <c r="AO30" s="20">
        <f t="shared" si="9"/>
        <v>10.7</v>
      </c>
      <c r="AP30" s="23"/>
      <c r="AQ30" s="23">
        <f t="shared" si="6"/>
        <v>0.99803738317757018</v>
      </c>
      <c r="AR30" s="23">
        <f t="shared" si="7"/>
        <v>0.99803738317757018</v>
      </c>
      <c r="AS30" s="23">
        <f t="shared" si="8"/>
        <v>0.99803738317757018</v>
      </c>
    </row>
    <row r="31" spans="1:45" s="3" customFormat="1" ht="23.25">
      <c r="A31" s="5" t="s">
        <v>8</v>
      </c>
      <c r="B31" s="5">
        <v>311</v>
      </c>
      <c r="C31" s="6">
        <v>4310</v>
      </c>
      <c r="D31" s="7">
        <v>100</v>
      </c>
      <c r="E31" s="8" t="s">
        <v>26</v>
      </c>
      <c r="F31" s="9">
        <v>0</v>
      </c>
      <c r="G31" s="9">
        <v>278</v>
      </c>
      <c r="H31" s="10">
        <v>0.27800000000000002</v>
      </c>
      <c r="I31" s="7">
        <v>6</v>
      </c>
      <c r="J31" s="7" t="s">
        <v>123</v>
      </c>
      <c r="K31" s="11">
        <v>42147</v>
      </c>
      <c r="L31" s="8" t="s">
        <v>79</v>
      </c>
      <c r="M31" s="37">
        <v>7.4999999999999997E-2</v>
      </c>
      <c r="N31" s="37">
        <v>0.125</v>
      </c>
      <c r="O31" s="37">
        <v>2.5000000000000001E-2</v>
      </c>
      <c r="P31" s="37">
        <v>0.05</v>
      </c>
      <c r="Q31" s="37">
        <v>3.2063600000000001</v>
      </c>
      <c r="R31" s="37">
        <v>0.27500000000000002</v>
      </c>
      <c r="S31" s="37">
        <v>0</v>
      </c>
      <c r="T31" s="37">
        <v>0</v>
      </c>
      <c r="U31" s="37">
        <v>0</v>
      </c>
      <c r="V31" s="37">
        <v>3.8421799999999999</v>
      </c>
      <c r="W31" s="37">
        <v>0</v>
      </c>
      <c r="X31" s="37">
        <v>0</v>
      </c>
      <c r="Y31" s="37">
        <v>0.27500000000000002</v>
      </c>
      <c r="Z31" s="37">
        <v>0.99690900000000005</v>
      </c>
      <c r="AA31" s="37">
        <v>13.33</v>
      </c>
      <c r="AB31" s="37">
        <v>0</v>
      </c>
      <c r="AC31" s="37">
        <f t="shared" si="0"/>
        <v>1.369989722507708</v>
      </c>
      <c r="AD31" s="37">
        <v>0</v>
      </c>
      <c r="AE31" s="37">
        <f t="shared" si="1"/>
        <v>0</v>
      </c>
      <c r="AF31" s="37">
        <v>0</v>
      </c>
      <c r="AG31" s="37">
        <f t="shared" si="2"/>
        <v>0</v>
      </c>
      <c r="AH31" s="37">
        <v>0</v>
      </c>
      <c r="AI31" s="37">
        <f t="shared" si="3"/>
        <v>0</v>
      </c>
      <c r="AJ31" s="31"/>
      <c r="AK31" s="32"/>
      <c r="AL31" s="32"/>
      <c r="AM31" s="32">
        <f t="shared" si="4"/>
        <v>0.27500000000000002</v>
      </c>
      <c r="AN31" s="32">
        <f t="shared" si="5"/>
        <v>0.27500000000000002</v>
      </c>
      <c r="AO31" s="20">
        <f t="shared" si="9"/>
        <v>0.27500000000000002</v>
      </c>
      <c r="AP31" s="23"/>
      <c r="AQ31" s="23">
        <f t="shared" si="6"/>
        <v>1.010909090909091</v>
      </c>
      <c r="AR31" s="23">
        <f t="shared" si="7"/>
        <v>1.010909090909091</v>
      </c>
      <c r="AS31" s="23">
        <f t="shared" si="8"/>
        <v>1.010909090909091</v>
      </c>
    </row>
    <row r="32" spans="1:45" s="1" customFormat="1" ht="23.25" hidden="1" customHeight="1">
      <c r="A32" s="5" t="s">
        <v>8</v>
      </c>
      <c r="B32" s="5">
        <v>311</v>
      </c>
      <c r="C32" s="6">
        <v>4310</v>
      </c>
      <c r="D32" s="7">
        <v>100</v>
      </c>
      <c r="E32" s="8" t="s">
        <v>26</v>
      </c>
      <c r="F32" s="9" t="s">
        <v>70</v>
      </c>
      <c r="G32" s="9" t="s">
        <v>71</v>
      </c>
      <c r="H32" s="10">
        <v>0.27800000000000002</v>
      </c>
      <c r="I32" s="7">
        <v>6</v>
      </c>
      <c r="J32" s="7" t="s">
        <v>13</v>
      </c>
      <c r="K32" s="11">
        <v>42147</v>
      </c>
      <c r="L32" s="8" t="s">
        <v>79</v>
      </c>
      <c r="M32" s="37">
        <v>0.05</v>
      </c>
      <c r="N32" s="37">
        <v>0.25</v>
      </c>
      <c r="O32" s="37">
        <v>0</v>
      </c>
      <c r="P32" s="37">
        <v>0</v>
      </c>
      <c r="Q32" s="37">
        <v>2.5312100000000002</v>
      </c>
      <c r="R32" s="37">
        <v>0.3</v>
      </c>
      <c r="S32" s="37">
        <v>0</v>
      </c>
      <c r="T32" s="37">
        <v>0</v>
      </c>
      <c r="U32" s="37">
        <v>0</v>
      </c>
      <c r="V32" s="37">
        <v>1.1125400000000001</v>
      </c>
      <c r="W32" s="37"/>
      <c r="X32" s="37"/>
      <c r="Y32" s="37"/>
      <c r="Z32" s="37">
        <v>0.87951199999999996</v>
      </c>
      <c r="AA32" s="37">
        <v>0</v>
      </c>
      <c r="AB32" s="37">
        <v>0</v>
      </c>
      <c r="AC32" s="37">
        <f>(AA32+AB32*0.5)/(3.5*K32*1000)*100</f>
        <v>0</v>
      </c>
      <c r="AD32" s="37">
        <v>0</v>
      </c>
      <c r="AE32" s="37">
        <f>AD32/(3.5*K32*1000)*100</f>
        <v>0</v>
      </c>
      <c r="AF32" s="37">
        <v>0</v>
      </c>
      <c r="AG32" s="37">
        <f>AF32/(3.5*K32*1000)*100</f>
        <v>0</v>
      </c>
      <c r="AH32" s="37">
        <v>0</v>
      </c>
      <c r="AI32" s="37">
        <f>AH32/(3.5*K32*1000)*100</f>
        <v>0</v>
      </c>
      <c r="AJ32" s="31"/>
      <c r="AK32" s="32"/>
      <c r="AL32" s="32"/>
      <c r="AM32" s="29"/>
      <c r="AN32" s="29"/>
      <c r="AO32" s="29"/>
      <c r="AP32" s="29"/>
      <c r="AQ32" s="29"/>
      <c r="AR32" s="29"/>
    </row>
    <row r="33" spans="1:44" ht="23.25">
      <c r="A33" s="4"/>
      <c r="B33" s="4"/>
      <c r="C33" s="4"/>
      <c r="D33" s="4"/>
      <c r="E33" s="4"/>
      <c r="F33" s="89" t="s">
        <v>67</v>
      </c>
      <c r="G33" s="89"/>
      <c r="H33" s="43">
        <v>316.60399999999998</v>
      </c>
      <c r="I33" s="41"/>
      <c r="J33" s="41"/>
      <c r="K33" s="58"/>
      <c r="L33" s="58"/>
      <c r="M33" s="59">
        <v>216.41</v>
      </c>
      <c r="N33" s="59">
        <v>67.855971506000756</v>
      </c>
      <c r="O33" s="59">
        <v>22.78</v>
      </c>
      <c r="P33" s="59">
        <v>9.73</v>
      </c>
      <c r="Q33" s="60" t="s">
        <v>68</v>
      </c>
      <c r="R33" s="60">
        <v>296.13299999999998</v>
      </c>
      <c r="S33" s="60">
        <v>15.69</v>
      </c>
      <c r="T33" s="42">
        <v>3.4079999999999999</v>
      </c>
      <c r="U33" s="42">
        <v>1.373</v>
      </c>
      <c r="V33" s="42" t="s">
        <v>68</v>
      </c>
      <c r="W33" s="42">
        <f>SUM(W4:W32)</f>
        <v>0</v>
      </c>
      <c r="X33" s="42">
        <f t="shared" ref="X33" si="10">SUM(X4:X32)</f>
        <v>0</v>
      </c>
      <c r="Y33" s="42">
        <v>316.60399999999998</v>
      </c>
      <c r="Z33" s="42" t="s">
        <v>68</v>
      </c>
      <c r="AA33" s="42">
        <f>SUM(AA4:AA32)</f>
        <v>793.65</v>
      </c>
      <c r="AB33" s="42">
        <f>SUM(AB4:AB32)</f>
        <v>147.13999999999999</v>
      </c>
      <c r="AC33" s="42" t="s">
        <v>68</v>
      </c>
      <c r="AD33" s="42">
        <f>SUM(AD4:AD32)</f>
        <v>239.68999999999997</v>
      </c>
      <c r="AE33" s="42" t="s">
        <v>68</v>
      </c>
      <c r="AF33" s="42">
        <f>SUM(AF4:AF32)</f>
        <v>167.91</v>
      </c>
      <c r="AG33" s="42" t="s">
        <v>68</v>
      </c>
      <c r="AH33" s="42">
        <f>SUM(AH4:AH32)</f>
        <v>0.22</v>
      </c>
      <c r="AI33" s="42" t="s">
        <v>68</v>
      </c>
      <c r="AJ33" s="33"/>
      <c r="AK33" s="32"/>
      <c r="AL33" s="32"/>
      <c r="AM33" s="29"/>
      <c r="AN33" s="29"/>
      <c r="AO33" s="29"/>
      <c r="AP33" s="29"/>
      <c r="AQ33" s="29"/>
      <c r="AR33" s="29"/>
    </row>
    <row r="34" spans="1:44" ht="23.25">
      <c r="A34" s="4"/>
      <c r="B34" s="4"/>
      <c r="C34" s="4"/>
      <c r="D34" s="4"/>
      <c r="E34" s="4"/>
      <c r="F34" s="89" t="s">
        <v>69</v>
      </c>
      <c r="G34" s="89"/>
      <c r="H34" s="41"/>
      <c r="I34" s="41"/>
      <c r="J34" s="41"/>
      <c r="K34" s="58"/>
      <c r="L34" s="58"/>
      <c r="M34" s="60" t="s">
        <v>68</v>
      </c>
      <c r="N34" s="60" t="s">
        <v>68</v>
      </c>
      <c r="O34" s="60" t="s">
        <v>68</v>
      </c>
      <c r="P34" s="60" t="s">
        <v>68</v>
      </c>
      <c r="Q34" s="60">
        <f>SUMPRODUCT(Q4:Q32,H4:H32)/H33</f>
        <v>2.4943434730136076</v>
      </c>
      <c r="R34" s="60" t="s">
        <v>68</v>
      </c>
      <c r="S34" s="60" t="s">
        <v>68</v>
      </c>
      <c r="T34" s="42" t="s">
        <v>68</v>
      </c>
      <c r="U34" s="42" t="s">
        <v>68</v>
      </c>
      <c r="V34" s="56">
        <v>4.58</v>
      </c>
      <c r="W34" s="42" t="s">
        <v>68</v>
      </c>
      <c r="X34" s="42" t="s">
        <v>68</v>
      </c>
      <c r="Y34" s="42" t="s">
        <v>68</v>
      </c>
      <c r="Z34" s="57">
        <v>1.19</v>
      </c>
      <c r="AA34" s="42" t="s">
        <v>68</v>
      </c>
      <c r="AB34" s="42" t="s">
        <v>68</v>
      </c>
      <c r="AC34" s="42">
        <f>SUMPRODUCT(AC4:AC32,H4:H32)/H33</f>
        <v>7.8260900954233936E-2</v>
      </c>
      <c r="AD34" s="42" t="s">
        <v>68</v>
      </c>
      <c r="AE34" s="42">
        <f>SUMPRODUCT(AE4:AE32,H4:H32)/H33</f>
        <v>2.1630445964945847E-2</v>
      </c>
      <c r="AF34" s="42" t="s">
        <v>68</v>
      </c>
      <c r="AG34" s="42">
        <f>SUMPRODUCT(AG4:AG32,H4:H32)/H33</f>
        <v>1.5152773090133327E-2</v>
      </c>
      <c r="AH34" s="42" t="s">
        <v>68</v>
      </c>
      <c r="AI34" s="42">
        <f>SUMPRODUCT(AI4:AI32,H4:H32)/H33</f>
        <v>1.985355297379151E-5</v>
      </c>
      <c r="AJ34" s="34"/>
      <c r="AK34" s="32"/>
      <c r="AL34" s="32"/>
      <c r="AM34" s="29"/>
      <c r="AN34" s="29"/>
      <c r="AO34" s="29"/>
      <c r="AP34" s="29"/>
      <c r="AQ34" s="29"/>
      <c r="AR34" s="29"/>
    </row>
    <row r="35" spans="1:44"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</row>
    <row r="36" spans="1:44"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</row>
    <row r="37" spans="1:44"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</row>
    <row r="38" spans="1:44"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</row>
    <row r="39" spans="1:44"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</row>
    <row r="40" spans="1:44" ht="23.25">
      <c r="A40" s="61" t="s">
        <v>109</v>
      </c>
      <c r="B40" s="61"/>
      <c r="C40" s="61"/>
      <c r="D40" s="61"/>
      <c r="E40" s="61"/>
      <c r="F40" s="23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</row>
    <row r="41" spans="1:44" ht="94.5" customHeight="1">
      <c r="A41" s="62" t="s">
        <v>124</v>
      </c>
      <c r="B41" s="62" t="s">
        <v>0</v>
      </c>
      <c r="C41" s="67" t="s">
        <v>1</v>
      </c>
      <c r="D41" s="69" t="s">
        <v>2</v>
      </c>
      <c r="E41" s="62" t="s">
        <v>3</v>
      </c>
      <c r="F41" s="62" t="s">
        <v>125</v>
      </c>
      <c r="G41" s="62" t="s">
        <v>126</v>
      </c>
      <c r="H41" s="64" t="s">
        <v>127</v>
      </c>
      <c r="I41" s="62" t="s">
        <v>4</v>
      </c>
      <c r="J41" s="62" t="s">
        <v>5</v>
      </c>
      <c r="K41" s="73" t="s">
        <v>6</v>
      </c>
      <c r="L41" s="62" t="s">
        <v>7</v>
      </c>
      <c r="M41" s="77" t="s">
        <v>128</v>
      </c>
      <c r="N41" s="78"/>
      <c r="O41" s="78"/>
      <c r="P41" s="79"/>
      <c r="Q41" s="75" t="s">
        <v>129</v>
      </c>
      <c r="R41" s="80" t="s">
        <v>132</v>
      </c>
      <c r="S41" s="81"/>
      <c r="T41" s="82"/>
      <c r="U41" s="75" t="s">
        <v>133</v>
      </c>
      <c r="V41" s="71" t="s">
        <v>80</v>
      </c>
      <c r="W41" s="71" t="s">
        <v>154</v>
      </c>
      <c r="X41" s="71" t="s">
        <v>155</v>
      </c>
      <c r="Y41" s="71" t="s">
        <v>81</v>
      </c>
      <c r="Z41" s="71" t="s">
        <v>82</v>
      </c>
      <c r="AA41" s="71" t="s">
        <v>156</v>
      </c>
      <c r="AB41" s="71" t="s">
        <v>140</v>
      </c>
      <c r="AC41" s="47" t="s">
        <v>86</v>
      </c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</row>
    <row r="42" spans="1:44" ht="46.5" customHeight="1">
      <c r="A42" s="63"/>
      <c r="B42" s="63"/>
      <c r="C42" s="68"/>
      <c r="D42" s="70"/>
      <c r="E42" s="63"/>
      <c r="F42" s="63"/>
      <c r="G42" s="63"/>
      <c r="H42" s="65"/>
      <c r="I42" s="63"/>
      <c r="J42" s="63"/>
      <c r="K42" s="74"/>
      <c r="L42" s="63"/>
      <c r="M42" s="44" t="s">
        <v>143</v>
      </c>
      <c r="N42" s="45" t="s">
        <v>144</v>
      </c>
      <c r="O42" s="45" t="s">
        <v>145</v>
      </c>
      <c r="P42" s="44" t="s">
        <v>146</v>
      </c>
      <c r="Q42" s="76"/>
      <c r="R42" s="44" t="s">
        <v>151</v>
      </c>
      <c r="S42" s="45" t="s">
        <v>152</v>
      </c>
      <c r="T42" s="44" t="s">
        <v>153</v>
      </c>
      <c r="U42" s="76"/>
      <c r="V42" s="72"/>
      <c r="W42" s="72"/>
      <c r="X42" s="72"/>
      <c r="Y42" s="72"/>
      <c r="Z42" s="72"/>
      <c r="AA42" s="72"/>
      <c r="AB42" s="72"/>
      <c r="AC42" s="55" t="s">
        <v>157</v>
      </c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</row>
    <row r="43" spans="1:44" ht="23.25">
      <c r="A43" s="27" t="s">
        <v>8</v>
      </c>
      <c r="B43" s="26">
        <v>311</v>
      </c>
      <c r="C43" s="26">
        <v>408</v>
      </c>
      <c r="D43" s="26">
        <v>202</v>
      </c>
      <c r="E43" s="26" t="s">
        <v>15</v>
      </c>
      <c r="F43" s="24" t="s">
        <v>87</v>
      </c>
      <c r="G43" s="24" t="s">
        <v>88</v>
      </c>
      <c r="H43" s="26">
        <v>4.0019999999999998</v>
      </c>
      <c r="I43" s="27">
        <v>2</v>
      </c>
      <c r="J43" s="26" t="s">
        <v>122</v>
      </c>
      <c r="K43" s="25">
        <v>42146</v>
      </c>
      <c r="L43" s="27" t="s">
        <v>85</v>
      </c>
      <c r="M43" s="38">
        <v>1.9</v>
      </c>
      <c r="N43" s="38">
        <v>1.125</v>
      </c>
      <c r="O43" s="38">
        <v>0.7</v>
      </c>
      <c r="P43" s="38">
        <v>0.25</v>
      </c>
      <c r="Q43" s="38">
        <v>2.83412</v>
      </c>
      <c r="R43" s="38">
        <v>0</v>
      </c>
      <c r="S43" s="38">
        <v>0</v>
      </c>
      <c r="T43" s="38">
        <v>3.9749999999999996</v>
      </c>
      <c r="U43" s="38">
        <v>1.2235100000000001</v>
      </c>
      <c r="V43" s="28">
        <v>1</v>
      </c>
      <c r="W43" s="28">
        <v>2</v>
      </c>
      <c r="X43" s="28">
        <v>0</v>
      </c>
      <c r="Y43" s="28">
        <v>0</v>
      </c>
      <c r="Z43" s="28">
        <v>2</v>
      </c>
      <c r="AA43" s="38">
        <v>0</v>
      </c>
      <c r="AB43" s="38">
        <v>0</v>
      </c>
      <c r="AC43" s="28">
        <v>28</v>
      </c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</row>
    <row r="44" spans="1:44" ht="23.25">
      <c r="A44" s="27" t="s">
        <v>8</v>
      </c>
      <c r="B44" s="26">
        <v>311</v>
      </c>
      <c r="C44" s="26">
        <v>408</v>
      </c>
      <c r="D44" s="26">
        <v>202</v>
      </c>
      <c r="E44" s="26" t="s">
        <v>15</v>
      </c>
      <c r="F44" s="24" t="s">
        <v>88</v>
      </c>
      <c r="G44" s="24" t="s">
        <v>87</v>
      </c>
      <c r="H44" s="26">
        <v>4.0019999999999998</v>
      </c>
      <c r="I44" s="27">
        <v>2</v>
      </c>
      <c r="J44" s="26" t="s">
        <v>11</v>
      </c>
      <c r="K44" s="25">
        <v>42146</v>
      </c>
      <c r="L44" s="27" t="s">
        <v>85</v>
      </c>
      <c r="M44" s="38">
        <v>1.875</v>
      </c>
      <c r="N44" s="38">
        <v>1.05</v>
      </c>
      <c r="O44" s="38">
        <v>0.65</v>
      </c>
      <c r="P44" s="38">
        <v>0.4</v>
      </c>
      <c r="Q44" s="38">
        <v>3.07213</v>
      </c>
      <c r="R44" s="38">
        <v>0</v>
      </c>
      <c r="S44" s="38">
        <v>0</v>
      </c>
      <c r="T44" s="38">
        <v>3.9749999999999996</v>
      </c>
      <c r="U44" s="38">
        <v>1.2361800000000001</v>
      </c>
      <c r="V44" s="28">
        <v>6</v>
      </c>
      <c r="W44" s="28">
        <v>8</v>
      </c>
      <c r="X44" s="28">
        <v>0</v>
      </c>
      <c r="Y44" s="28">
        <v>0</v>
      </c>
      <c r="Z44" s="28">
        <v>0</v>
      </c>
      <c r="AA44" s="38">
        <v>0</v>
      </c>
      <c r="AB44" s="38">
        <v>0</v>
      </c>
      <c r="AC44" s="28">
        <v>39</v>
      </c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</row>
    <row r="45" spans="1:44" ht="23.25">
      <c r="A45" s="27" t="s">
        <v>8</v>
      </c>
      <c r="B45" s="26">
        <v>311</v>
      </c>
      <c r="C45" s="26">
        <v>408</v>
      </c>
      <c r="D45" s="26">
        <v>203</v>
      </c>
      <c r="E45" s="26" t="s">
        <v>18</v>
      </c>
      <c r="F45" s="24" t="s">
        <v>83</v>
      </c>
      <c r="G45" s="24" t="s">
        <v>84</v>
      </c>
      <c r="H45" s="26">
        <v>9.8239999999999998</v>
      </c>
      <c r="I45" s="27">
        <v>2</v>
      </c>
      <c r="J45" s="26" t="s">
        <v>123</v>
      </c>
      <c r="K45" s="25">
        <v>42146</v>
      </c>
      <c r="L45" s="27" t="s">
        <v>85</v>
      </c>
      <c r="M45" s="38">
        <v>0.42499999999999999</v>
      </c>
      <c r="N45" s="38">
        <v>3.2</v>
      </c>
      <c r="O45" s="38">
        <v>4.5999999999999996</v>
      </c>
      <c r="P45" s="38">
        <v>1.425</v>
      </c>
      <c r="Q45" s="38">
        <v>3.9902099999999998</v>
      </c>
      <c r="R45" s="38">
        <v>0</v>
      </c>
      <c r="S45" s="38">
        <v>0</v>
      </c>
      <c r="T45" s="38">
        <v>9.65</v>
      </c>
      <c r="U45" s="38">
        <v>1.2241500000000001</v>
      </c>
      <c r="V45" s="28">
        <v>133</v>
      </c>
      <c r="W45" s="28">
        <v>21</v>
      </c>
      <c r="X45" s="28">
        <v>155</v>
      </c>
      <c r="Y45" s="28">
        <v>27</v>
      </c>
      <c r="Z45" s="28">
        <v>28</v>
      </c>
      <c r="AA45" s="38">
        <v>2344.38</v>
      </c>
      <c r="AB45" s="38">
        <v>6.818229409027456</v>
      </c>
      <c r="AC45" s="28">
        <v>325</v>
      </c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</row>
    <row r="46" spans="1:44" ht="23.25">
      <c r="A46" s="27" t="s">
        <v>8</v>
      </c>
      <c r="B46" s="26">
        <v>311</v>
      </c>
      <c r="C46" s="26">
        <v>408</v>
      </c>
      <c r="D46" s="26">
        <v>203</v>
      </c>
      <c r="E46" s="26" t="s">
        <v>18</v>
      </c>
      <c r="F46" s="24" t="s">
        <v>84</v>
      </c>
      <c r="G46" s="24" t="s">
        <v>83</v>
      </c>
      <c r="H46" s="26">
        <v>9.8239999999999998</v>
      </c>
      <c r="I46" s="27">
        <v>2</v>
      </c>
      <c r="J46" s="26" t="s">
        <v>14</v>
      </c>
      <c r="K46" s="25">
        <v>42146</v>
      </c>
      <c r="L46" s="27" t="s">
        <v>85</v>
      </c>
      <c r="M46" s="38">
        <v>2.2250000000000001</v>
      </c>
      <c r="N46" s="38">
        <v>4</v>
      </c>
      <c r="O46" s="38">
        <v>2.7250000000000001</v>
      </c>
      <c r="P46" s="38">
        <v>0.72499999999999998</v>
      </c>
      <c r="Q46" s="38">
        <v>3.3335699999999999</v>
      </c>
      <c r="R46" s="38">
        <v>0</v>
      </c>
      <c r="S46" s="38">
        <v>0</v>
      </c>
      <c r="T46" s="38">
        <v>9.6749999999999989</v>
      </c>
      <c r="U46" s="38">
        <v>1.2305600000000001</v>
      </c>
      <c r="V46" s="28">
        <v>6</v>
      </c>
      <c r="W46" s="28">
        <v>34</v>
      </c>
      <c r="X46" s="28">
        <v>23</v>
      </c>
      <c r="Y46" s="28">
        <v>6</v>
      </c>
      <c r="Z46" s="28">
        <v>7</v>
      </c>
      <c r="AA46" s="38">
        <v>75.099999999999994</v>
      </c>
      <c r="AB46" s="38">
        <v>0.21841554211261049</v>
      </c>
      <c r="AC46" s="28">
        <v>405</v>
      </c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</row>
    <row r="47" spans="1:44" ht="23.25">
      <c r="A47" s="27" t="s">
        <v>8</v>
      </c>
      <c r="B47" s="26">
        <v>311</v>
      </c>
      <c r="C47" s="26">
        <v>4308</v>
      </c>
      <c r="D47" s="26">
        <v>100</v>
      </c>
      <c r="E47" s="26" t="s">
        <v>24</v>
      </c>
      <c r="F47" s="24" t="s">
        <v>71</v>
      </c>
      <c r="G47" s="24" t="s">
        <v>89</v>
      </c>
      <c r="H47" s="26">
        <v>0.108</v>
      </c>
      <c r="I47" s="27">
        <v>2</v>
      </c>
      <c r="J47" s="26" t="s">
        <v>122</v>
      </c>
      <c r="K47" s="25">
        <v>42146</v>
      </c>
      <c r="L47" s="27" t="s">
        <v>85</v>
      </c>
      <c r="M47" s="38">
        <v>2.5000000000000001E-2</v>
      </c>
      <c r="N47" s="38">
        <v>2.5000000000000001E-2</v>
      </c>
      <c r="O47" s="38">
        <v>0.05</v>
      </c>
      <c r="P47" s="38">
        <v>0.05</v>
      </c>
      <c r="Q47" s="38">
        <v>4.33</v>
      </c>
      <c r="R47" s="38">
        <v>0</v>
      </c>
      <c r="S47" s="38">
        <v>0</v>
      </c>
      <c r="T47" s="38">
        <v>0.15000000000000002</v>
      </c>
      <c r="U47" s="38">
        <v>1.1661699999999999</v>
      </c>
      <c r="V47" s="28">
        <v>1</v>
      </c>
      <c r="W47" s="28">
        <v>2</v>
      </c>
      <c r="X47" s="28">
        <v>0</v>
      </c>
      <c r="Y47" s="28">
        <v>0</v>
      </c>
      <c r="Z47" s="28">
        <v>0</v>
      </c>
      <c r="AA47" s="38">
        <v>0</v>
      </c>
      <c r="AB47" s="38">
        <v>0</v>
      </c>
      <c r="AC47" s="28">
        <v>6</v>
      </c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</row>
    <row r="48" spans="1:44" ht="23.25">
      <c r="A48" s="27" t="s">
        <v>8</v>
      </c>
      <c r="B48" s="26">
        <v>311</v>
      </c>
      <c r="C48" s="26">
        <v>4308</v>
      </c>
      <c r="D48" s="26">
        <v>100</v>
      </c>
      <c r="E48" s="26" t="s">
        <v>24</v>
      </c>
      <c r="F48" s="24" t="s">
        <v>89</v>
      </c>
      <c r="G48" s="24" t="s">
        <v>71</v>
      </c>
      <c r="H48" s="26">
        <v>0.108</v>
      </c>
      <c r="I48" s="27">
        <v>2</v>
      </c>
      <c r="J48" s="26" t="s">
        <v>11</v>
      </c>
      <c r="K48" s="25">
        <v>42146</v>
      </c>
      <c r="L48" s="27" t="s">
        <v>85</v>
      </c>
      <c r="M48" s="38">
        <v>0</v>
      </c>
      <c r="N48" s="38">
        <v>2.5000000000000001E-2</v>
      </c>
      <c r="O48" s="38">
        <v>0.05</v>
      </c>
      <c r="P48" s="38">
        <v>0.2</v>
      </c>
      <c r="Q48" s="38">
        <v>5.5645499999999997</v>
      </c>
      <c r="R48" s="38">
        <v>0</v>
      </c>
      <c r="S48" s="38">
        <v>0</v>
      </c>
      <c r="T48" s="38">
        <v>0.27500000000000002</v>
      </c>
      <c r="U48" s="38">
        <v>1.07945</v>
      </c>
      <c r="V48" s="28">
        <v>0</v>
      </c>
      <c r="W48" s="28">
        <v>1</v>
      </c>
      <c r="X48" s="28">
        <v>0</v>
      </c>
      <c r="Y48" s="28">
        <v>0</v>
      </c>
      <c r="Z48" s="28">
        <v>0</v>
      </c>
      <c r="AA48" s="38">
        <v>0</v>
      </c>
      <c r="AB48" s="38">
        <v>0</v>
      </c>
      <c r="AC48" s="28">
        <v>2</v>
      </c>
    </row>
    <row r="49" spans="1:29" ht="23.25">
      <c r="A49" s="23"/>
      <c r="B49" s="23"/>
      <c r="C49" s="23"/>
      <c r="D49" s="23"/>
      <c r="E49" s="23"/>
      <c r="F49" s="91" t="s">
        <v>67</v>
      </c>
      <c r="G49" s="92"/>
      <c r="H49" s="50">
        <f>SUM(H43:H48)</f>
        <v>27.868000000000002</v>
      </c>
      <c r="I49" s="51"/>
      <c r="J49" s="51"/>
      <c r="K49" s="51"/>
      <c r="L49" s="51"/>
      <c r="M49" s="50">
        <f t="shared" ref="M49:P49" si="11">SUM(M43:M48)</f>
        <v>6.4500000000000011</v>
      </c>
      <c r="N49" s="50">
        <f t="shared" si="11"/>
        <v>9.4250000000000007</v>
      </c>
      <c r="O49" s="50">
        <f t="shared" si="11"/>
        <v>8.7750000000000004</v>
      </c>
      <c r="P49" s="50">
        <f t="shared" si="11"/>
        <v>3.0500000000000003</v>
      </c>
      <c r="Q49" s="52" t="s">
        <v>68</v>
      </c>
      <c r="R49" s="52">
        <f>SUM(R43:R48)</f>
        <v>0</v>
      </c>
      <c r="S49" s="52">
        <f t="shared" ref="S49:T49" si="12">SUM(S43:S48)</f>
        <v>0</v>
      </c>
      <c r="T49" s="52">
        <f t="shared" si="12"/>
        <v>27.699999999999996</v>
      </c>
      <c r="U49" s="52" t="s">
        <v>68</v>
      </c>
      <c r="V49" s="53">
        <v>147</v>
      </c>
      <c r="W49" s="53">
        <v>68</v>
      </c>
      <c r="X49" s="53">
        <v>178</v>
      </c>
      <c r="Y49" s="53">
        <v>33</v>
      </c>
      <c r="Z49" s="53">
        <v>37</v>
      </c>
      <c r="AA49" s="52">
        <v>2419.48</v>
      </c>
      <c r="AB49" s="52" t="s">
        <v>68</v>
      </c>
      <c r="AC49" s="53">
        <f>SUM(AC43:AC48)</f>
        <v>805</v>
      </c>
    </row>
    <row r="50" spans="1:29" ht="23.25">
      <c r="A50" s="23"/>
      <c r="B50" s="23"/>
      <c r="C50" s="23"/>
      <c r="D50" s="23"/>
      <c r="E50" s="23"/>
      <c r="F50" s="91" t="s">
        <v>69</v>
      </c>
      <c r="G50" s="92"/>
      <c r="H50" s="51"/>
      <c r="I50" s="51"/>
      <c r="J50" s="51"/>
      <c r="K50" s="51"/>
      <c r="L50" s="51"/>
      <c r="M50" s="52" t="s">
        <v>68</v>
      </c>
      <c r="N50" s="52" t="s">
        <v>68</v>
      </c>
      <c r="O50" s="52" t="s">
        <v>68</v>
      </c>
      <c r="P50" s="52" t="s">
        <v>68</v>
      </c>
      <c r="Q50" s="52">
        <v>3.4682875922204701</v>
      </c>
      <c r="R50" s="52" t="s">
        <v>68</v>
      </c>
      <c r="S50" s="52" t="s">
        <v>68</v>
      </c>
      <c r="T50" s="52" t="s">
        <v>68</v>
      </c>
      <c r="U50" s="52">
        <f>SUMPRODUCT(U43:U48,H43:H48)/H49</f>
        <v>1.2272598457011625</v>
      </c>
      <c r="V50" s="50" t="s">
        <v>68</v>
      </c>
      <c r="W50" s="50" t="s">
        <v>68</v>
      </c>
      <c r="X50" s="50" t="s">
        <v>68</v>
      </c>
      <c r="Y50" s="50" t="s">
        <v>68</v>
      </c>
      <c r="Z50" s="50" t="s">
        <v>68</v>
      </c>
      <c r="AA50" s="52" t="s">
        <v>68</v>
      </c>
      <c r="AB50" s="52">
        <v>2.4805511698004885</v>
      </c>
      <c r="AC50" s="50" t="s">
        <v>68</v>
      </c>
    </row>
  </sheetData>
  <mergeCells count="55">
    <mergeCell ref="AJ2:AJ3"/>
    <mergeCell ref="Y41:Y42"/>
    <mergeCell ref="AA41:AA42"/>
    <mergeCell ref="AB41:AB42"/>
    <mergeCell ref="AG2:AG3"/>
    <mergeCell ref="AH2:AH3"/>
    <mergeCell ref="AI2:AI3"/>
    <mergeCell ref="Z41:Z42"/>
    <mergeCell ref="F2:F3"/>
    <mergeCell ref="F49:G49"/>
    <mergeCell ref="F50:G50"/>
    <mergeCell ref="I41:I42"/>
    <mergeCell ref="J41:J42"/>
    <mergeCell ref="H2:H3"/>
    <mergeCell ref="I2:I3"/>
    <mergeCell ref="J2:J3"/>
    <mergeCell ref="K2:K3"/>
    <mergeCell ref="L2:L3"/>
    <mergeCell ref="AE2:AE3"/>
    <mergeCell ref="V2:V3"/>
    <mergeCell ref="W2:Y2"/>
    <mergeCell ref="M2:P2"/>
    <mergeCell ref="Q2:Q3"/>
    <mergeCell ref="R2:U2"/>
    <mergeCell ref="AF2:AF3"/>
    <mergeCell ref="Z2:Z3"/>
    <mergeCell ref="AA2:AA3"/>
    <mergeCell ref="AB2:AB3"/>
    <mergeCell ref="AC2:AC3"/>
    <mergeCell ref="AD2:AD3"/>
    <mergeCell ref="W41:W42"/>
    <mergeCell ref="X41:X42"/>
    <mergeCell ref="K41:K42"/>
    <mergeCell ref="L41:L42"/>
    <mergeCell ref="V41:V42"/>
    <mergeCell ref="U41:U42"/>
    <mergeCell ref="M41:P41"/>
    <mergeCell ref="Q41:Q42"/>
    <mergeCell ref="R41:T41"/>
    <mergeCell ref="G41:G42"/>
    <mergeCell ref="H41:H42"/>
    <mergeCell ref="F41:F42"/>
    <mergeCell ref="G2:G3"/>
    <mergeCell ref="A41:A42"/>
    <mergeCell ref="B41:B42"/>
    <mergeCell ref="C41:C42"/>
    <mergeCell ref="D41:D42"/>
    <mergeCell ref="E41:E42"/>
    <mergeCell ref="D2:D3"/>
    <mergeCell ref="E2:E3"/>
    <mergeCell ref="F33:G33"/>
    <mergeCell ref="F34:G34"/>
    <mergeCell ref="A2:A3"/>
    <mergeCell ref="B2:B3"/>
    <mergeCell ref="C2:C3"/>
  </mergeCells>
  <printOptions horizontalCentered="1"/>
  <pageMargins left="0.6470588235294118" right="0.25" top="0.75" bottom="0.75" header="0.3" footer="0.3"/>
  <pageSetup paperSize="8" scale="35" fitToHeight="0" orientation="landscape" r:id="rId1"/>
  <colBreaks count="1" manualBreakCount="1">
    <brk id="3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43"/>
  <sheetViews>
    <sheetView view="pageLayout" topLeftCell="D1" zoomScale="85" zoomScaleNormal="70" zoomScaleSheetLayoutView="50" zoomScalePageLayoutView="85" workbookViewId="0">
      <selection activeCell="Q83" sqref="Q83"/>
    </sheetView>
  </sheetViews>
  <sheetFormatPr defaultRowHeight="14.25"/>
  <cols>
    <col min="1" max="1" width="28.375" customWidth="1"/>
    <col min="5" max="5" width="25.25" bestFit="1" customWidth="1"/>
    <col min="8" max="8" width="10.125" customWidth="1"/>
    <col min="9" max="9" width="10.75" customWidth="1"/>
    <col min="10" max="10" width="9.125" customWidth="1"/>
    <col min="11" max="11" width="10.75" customWidth="1"/>
    <col min="12" max="13" width="9.125" customWidth="1"/>
    <col min="14" max="14" width="15.625" bestFit="1" customWidth="1"/>
    <col min="15" max="15" width="13.625" bestFit="1" customWidth="1"/>
    <col min="16" max="16" width="9.125" customWidth="1"/>
    <col min="17" max="17" width="14.125" customWidth="1"/>
    <col min="18" max="18" width="10.875" customWidth="1"/>
    <col min="19" max="19" width="16.625" customWidth="1"/>
    <col min="20" max="20" width="14.125" bestFit="1" customWidth="1"/>
    <col min="21" max="21" width="11.75" customWidth="1"/>
    <col min="22" max="22" width="12.375" customWidth="1"/>
    <col min="23" max="23" width="13.375" customWidth="1"/>
    <col min="24" max="24" width="18.125" bestFit="1" customWidth="1"/>
    <col min="25" max="25" width="11.625" bestFit="1" customWidth="1"/>
    <col min="26" max="26" width="11.125" customWidth="1"/>
    <col min="27" max="27" width="10.625" customWidth="1"/>
    <col min="28" max="28" width="10.375" customWidth="1"/>
    <col min="29" max="29" width="21.125" customWidth="1"/>
    <col min="30" max="30" width="12" customWidth="1"/>
    <col min="31" max="31" width="9.125" customWidth="1"/>
    <col min="32" max="32" width="14.25" style="2" customWidth="1"/>
    <col min="33" max="33" width="11" customWidth="1"/>
    <col min="34" max="34" width="12" style="23" customWidth="1"/>
    <col min="35" max="35" width="9" customWidth="1"/>
    <col min="36" max="36" width="9" style="3"/>
  </cols>
  <sheetData>
    <row r="1" spans="1:42" s="1" customFormat="1" ht="23.25">
      <c r="A1" s="96" t="s">
        <v>110</v>
      </c>
      <c r="B1" s="96"/>
      <c r="C1" s="96"/>
      <c r="D1" s="96"/>
      <c r="E1" s="96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H1" s="29"/>
      <c r="AI1" s="29"/>
      <c r="AJ1" s="30"/>
      <c r="AK1" s="29"/>
      <c r="AL1" s="29"/>
      <c r="AM1" s="29"/>
      <c r="AN1" s="29"/>
      <c r="AO1" s="29"/>
      <c r="AP1" s="29"/>
    </row>
    <row r="2" spans="1:42" s="1" customFormat="1" ht="23.25" customHeight="1">
      <c r="A2" s="66" t="s">
        <v>124</v>
      </c>
      <c r="B2" s="66" t="s">
        <v>0</v>
      </c>
      <c r="C2" s="90" t="s">
        <v>1</v>
      </c>
      <c r="D2" s="88" t="s">
        <v>2</v>
      </c>
      <c r="E2" s="66" t="s">
        <v>3</v>
      </c>
      <c r="F2" s="66" t="s">
        <v>125</v>
      </c>
      <c r="G2" s="66" t="s">
        <v>126</v>
      </c>
      <c r="H2" s="95" t="s">
        <v>127</v>
      </c>
      <c r="I2" s="66" t="s">
        <v>4</v>
      </c>
      <c r="J2" s="66" t="s">
        <v>5</v>
      </c>
      <c r="K2" s="87" t="s">
        <v>6</v>
      </c>
      <c r="L2" s="66" t="s">
        <v>7</v>
      </c>
      <c r="M2" s="94" t="s">
        <v>128</v>
      </c>
      <c r="N2" s="94"/>
      <c r="O2" s="94"/>
      <c r="P2" s="94"/>
      <c r="Q2" s="83" t="s">
        <v>129</v>
      </c>
      <c r="R2" s="94" t="s">
        <v>130</v>
      </c>
      <c r="S2" s="94"/>
      <c r="T2" s="94"/>
      <c r="U2" s="94"/>
      <c r="V2" s="83" t="s">
        <v>131</v>
      </c>
      <c r="W2" s="80" t="s">
        <v>132</v>
      </c>
      <c r="X2" s="81"/>
      <c r="Y2" s="82"/>
      <c r="Z2" s="83" t="s">
        <v>133</v>
      </c>
      <c r="AA2" s="84" t="s">
        <v>134</v>
      </c>
      <c r="AB2" s="84" t="s">
        <v>135</v>
      </c>
      <c r="AC2" s="85" t="s">
        <v>136</v>
      </c>
      <c r="AD2" s="71" t="s">
        <v>137</v>
      </c>
      <c r="AE2" s="75" t="s">
        <v>138</v>
      </c>
      <c r="AF2" s="71" t="s">
        <v>139</v>
      </c>
      <c r="AG2" s="85" t="s">
        <v>140</v>
      </c>
      <c r="AH2" s="71" t="s">
        <v>141</v>
      </c>
      <c r="AI2" s="71" t="s">
        <v>142</v>
      </c>
      <c r="AJ2" s="97"/>
      <c r="AK2" s="29"/>
      <c r="AL2" s="29"/>
      <c r="AM2" s="29"/>
      <c r="AN2" s="29"/>
      <c r="AO2" s="29"/>
      <c r="AP2" s="29"/>
    </row>
    <row r="3" spans="1:42" s="1" customFormat="1" ht="46.5" customHeight="1">
      <c r="A3" s="66"/>
      <c r="B3" s="66"/>
      <c r="C3" s="90"/>
      <c r="D3" s="88"/>
      <c r="E3" s="66"/>
      <c r="F3" s="66"/>
      <c r="G3" s="66"/>
      <c r="H3" s="95"/>
      <c r="I3" s="66"/>
      <c r="J3" s="66"/>
      <c r="K3" s="87"/>
      <c r="L3" s="66"/>
      <c r="M3" s="44" t="s">
        <v>143</v>
      </c>
      <c r="N3" s="45" t="s">
        <v>144</v>
      </c>
      <c r="O3" s="45" t="s">
        <v>145</v>
      </c>
      <c r="P3" s="44" t="s">
        <v>146</v>
      </c>
      <c r="Q3" s="83"/>
      <c r="R3" s="44" t="s">
        <v>147</v>
      </c>
      <c r="S3" s="45" t="s">
        <v>148</v>
      </c>
      <c r="T3" s="45" t="s">
        <v>149</v>
      </c>
      <c r="U3" s="44" t="s">
        <v>150</v>
      </c>
      <c r="V3" s="83"/>
      <c r="W3" s="44" t="s">
        <v>151</v>
      </c>
      <c r="X3" s="45" t="s">
        <v>152</v>
      </c>
      <c r="Y3" s="44" t="s">
        <v>153</v>
      </c>
      <c r="Z3" s="83"/>
      <c r="AA3" s="84"/>
      <c r="AB3" s="84"/>
      <c r="AC3" s="86"/>
      <c r="AD3" s="72"/>
      <c r="AE3" s="76"/>
      <c r="AF3" s="72"/>
      <c r="AG3" s="86"/>
      <c r="AH3" s="72"/>
      <c r="AI3" s="72"/>
      <c r="AJ3" s="97"/>
      <c r="AK3" s="29"/>
      <c r="AL3" s="29"/>
      <c r="AM3" s="29"/>
      <c r="AN3" s="29"/>
      <c r="AO3" s="29"/>
      <c r="AP3" s="29"/>
    </row>
    <row r="4" spans="1:42" s="18" customFormat="1" ht="23.25">
      <c r="A4" s="5" t="s">
        <v>27</v>
      </c>
      <c r="B4" s="27">
        <v>314</v>
      </c>
      <c r="C4" s="6">
        <v>4018</v>
      </c>
      <c r="D4" s="7">
        <v>200</v>
      </c>
      <c r="E4" s="8" t="s">
        <v>28</v>
      </c>
      <c r="F4" s="9" t="s">
        <v>99</v>
      </c>
      <c r="G4" s="9" t="s">
        <v>100</v>
      </c>
      <c r="H4" s="10">
        <v>6.4240000000000004</v>
      </c>
      <c r="I4" s="7">
        <v>2</v>
      </c>
      <c r="J4" s="7" t="s">
        <v>123</v>
      </c>
      <c r="K4" s="11">
        <v>42144</v>
      </c>
      <c r="L4" s="8" t="s">
        <v>79</v>
      </c>
      <c r="M4" s="37">
        <v>1.65</v>
      </c>
      <c r="N4" s="37">
        <v>2.7749999999999999</v>
      </c>
      <c r="O4" s="37">
        <v>1.325</v>
      </c>
      <c r="P4" s="37">
        <v>0.65</v>
      </c>
      <c r="Q4" s="37">
        <v>3.3619500000000002</v>
      </c>
      <c r="R4" s="37">
        <v>6.05</v>
      </c>
      <c r="S4" s="37">
        <v>0.32500000000000001</v>
      </c>
      <c r="T4" s="37">
        <v>0</v>
      </c>
      <c r="U4" s="37">
        <v>2.5000000000000001E-2</v>
      </c>
      <c r="V4" s="37">
        <v>4.4892599999999998</v>
      </c>
      <c r="W4" s="37">
        <v>0</v>
      </c>
      <c r="X4" s="37">
        <v>0</v>
      </c>
      <c r="Y4" s="37">
        <v>6.4</v>
      </c>
      <c r="Z4" s="37">
        <v>1.0724499999999999</v>
      </c>
      <c r="AA4" s="37">
        <v>34.06</v>
      </c>
      <c r="AB4" s="37">
        <v>8.59</v>
      </c>
      <c r="AC4" s="37">
        <f t="shared" ref="AC4:AC24" si="0">(AA4+AB4*0.5)/(3.5*H4*1000)*100</f>
        <v>0.17058797367016548</v>
      </c>
      <c r="AD4" s="37">
        <v>5.07</v>
      </c>
      <c r="AE4" s="37">
        <f t="shared" ref="AE4:AE24" si="1">AD4/(3.5*H4*1000)*100</f>
        <v>2.2549368439779401E-2</v>
      </c>
      <c r="AF4" s="37">
        <v>78.08</v>
      </c>
      <c r="AG4" s="37">
        <f>AF4/(3.5*K4*1000)*100</f>
        <v>5.2934157717756808E-5</v>
      </c>
      <c r="AH4" s="37">
        <v>0</v>
      </c>
      <c r="AI4" s="37">
        <f t="shared" ref="AI4:AI24" si="2">AH4/(3.5*H4*1000)*100</f>
        <v>0</v>
      </c>
      <c r="AJ4" s="31"/>
      <c r="AK4" s="32"/>
      <c r="AL4" s="32"/>
      <c r="AM4" s="29"/>
      <c r="AN4" s="29"/>
      <c r="AO4" s="29"/>
      <c r="AP4" s="29"/>
    </row>
    <row r="5" spans="1:42" s="18" customFormat="1" ht="23.25">
      <c r="A5" s="27" t="s">
        <v>27</v>
      </c>
      <c r="B5" s="27">
        <v>314</v>
      </c>
      <c r="C5" s="6">
        <v>4018</v>
      </c>
      <c r="D5" s="7">
        <v>200</v>
      </c>
      <c r="E5" s="8" t="s">
        <v>28</v>
      </c>
      <c r="F5" s="9" t="s">
        <v>101</v>
      </c>
      <c r="G5" s="9" t="s">
        <v>102</v>
      </c>
      <c r="H5" s="10">
        <v>1.06</v>
      </c>
      <c r="I5" s="7">
        <v>2</v>
      </c>
      <c r="J5" s="7" t="s">
        <v>123</v>
      </c>
      <c r="K5" s="11">
        <v>42144</v>
      </c>
      <c r="L5" s="8" t="s">
        <v>79</v>
      </c>
      <c r="M5" s="37">
        <v>0.375</v>
      </c>
      <c r="N5" s="37">
        <v>0.25</v>
      </c>
      <c r="O5" s="37">
        <v>0.1</v>
      </c>
      <c r="P5" s="37">
        <v>0.27500000000000002</v>
      </c>
      <c r="Q5" s="37">
        <v>4.1377499999999996</v>
      </c>
      <c r="R5" s="37">
        <v>1</v>
      </c>
      <c r="S5" s="37">
        <v>0</v>
      </c>
      <c r="T5" s="37">
        <v>0</v>
      </c>
      <c r="U5" s="37">
        <v>0</v>
      </c>
      <c r="V5" s="37">
        <v>1.57847</v>
      </c>
      <c r="W5" s="37">
        <v>0</v>
      </c>
      <c r="X5" s="37">
        <v>0</v>
      </c>
      <c r="Y5" s="37">
        <v>1</v>
      </c>
      <c r="Z5" s="37">
        <v>1.3521700000000001</v>
      </c>
      <c r="AA5" s="37">
        <v>0</v>
      </c>
      <c r="AB5" s="37">
        <v>66.849999999999994</v>
      </c>
      <c r="AC5" s="37">
        <f t="shared" si="0"/>
        <v>0.90094339622641506</v>
      </c>
      <c r="AD5" s="37">
        <v>62.46</v>
      </c>
      <c r="AE5" s="37">
        <f t="shared" si="1"/>
        <v>1.6835579514824797</v>
      </c>
      <c r="AF5" s="37">
        <v>0</v>
      </c>
      <c r="AG5" s="37">
        <f>AF5/(3.5*K5*1000)*100</f>
        <v>0</v>
      </c>
      <c r="AH5" s="37">
        <v>0</v>
      </c>
      <c r="AI5" s="37">
        <f t="shared" si="2"/>
        <v>0</v>
      </c>
      <c r="AJ5" s="31"/>
      <c r="AK5" s="32"/>
      <c r="AL5" s="32"/>
      <c r="AM5" s="29"/>
      <c r="AN5" s="29"/>
      <c r="AO5" s="29"/>
      <c r="AP5" s="29"/>
    </row>
    <row r="6" spans="1:42" s="18" customFormat="1" ht="23.25">
      <c r="A6" s="27" t="s">
        <v>27</v>
      </c>
      <c r="B6" s="27">
        <v>314</v>
      </c>
      <c r="C6" s="6">
        <v>4018</v>
      </c>
      <c r="D6" s="7">
        <v>200</v>
      </c>
      <c r="E6" s="8" t="s">
        <v>28</v>
      </c>
      <c r="F6" s="9" t="s">
        <v>103</v>
      </c>
      <c r="G6" s="9" t="s">
        <v>104</v>
      </c>
      <c r="H6" s="10">
        <v>4.45</v>
      </c>
      <c r="I6" s="7">
        <v>2</v>
      </c>
      <c r="J6" s="7" t="s">
        <v>123</v>
      </c>
      <c r="K6" s="11">
        <v>42144</v>
      </c>
      <c r="L6" s="8" t="s">
        <v>79</v>
      </c>
      <c r="M6" s="37">
        <v>0.6</v>
      </c>
      <c r="N6" s="37">
        <v>1.45</v>
      </c>
      <c r="O6" s="37">
        <v>1.2749999999999999</v>
      </c>
      <c r="P6" s="37">
        <v>1.075</v>
      </c>
      <c r="Q6" s="37">
        <v>4.2332400000000003</v>
      </c>
      <c r="R6" s="37">
        <v>4.0750000000000002</v>
      </c>
      <c r="S6" s="37">
        <v>0.27500000000000002</v>
      </c>
      <c r="T6" s="37">
        <v>0.05</v>
      </c>
      <c r="U6" s="37">
        <v>0</v>
      </c>
      <c r="V6" s="37">
        <v>4.8555900000000003</v>
      </c>
      <c r="W6" s="37">
        <v>0</v>
      </c>
      <c r="X6" s="37">
        <v>0</v>
      </c>
      <c r="Y6" s="37">
        <v>4.3999999999999995</v>
      </c>
      <c r="Z6" s="37">
        <v>1.24373</v>
      </c>
      <c r="AA6" s="37">
        <v>142.84</v>
      </c>
      <c r="AB6" s="37">
        <v>147.43</v>
      </c>
      <c r="AC6" s="37">
        <f t="shared" si="0"/>
        <v>1.3904012841091491</v>
      </c>
      <c r="AD6" s="37">
        <v>12.46</v>
      </c>
      <c r="AE6" s="37">
        <f t="shared" si="1"/>
        <v>7.9999999999999988E-2</v>
      </c>
      <c r="AF6" s="37">
        <v>18.95</v>
      </c>
      <c r="AG6" s="37">
        <f>AF6/(3.5*K6*1000)*100</f>
        <v>1.284710923093611E-5</v>
      </c>
      <c r="AH6" s="37">
        <v>0</v>
      </c>
      <c r="AI6" s="37">
        <f t="shared" si="2"/>
        <v>0</v>
      </c>
      <c r="AJ6" s="31"/>
      <c r="AK6" s="32"/>
      <c r="AL6" s="32"/>
      <c r="AM6" s="29"/>
      <c r="AN6" s="29"/>
      <c r="AO6" s="29"/>
      <c r="AP6" s="29"/>
    </row>
    <row r="7" spans="1:42" s="1" customFormat="1" ht="23.25">
      <c r="A7" s="5" t="s">
        <v>27</v>
      </c>
      <c r="B7" s="5">
        <v>314</v>
      </c>
      <c r="C7" s="6">
        <v>4047</v>
      </c>
      <c r="D7" s="7">
        <v>100</v>
      </c>
      <c r="E7" s="8" t="s">
        <v>29</v>
      </c>
      <c r="F7" s="9">
        <v>0</v>
      </c>
      <c r="G7" s="9">
        <v>7312</v>
      </c>
      <c r="H7" s="10">
        <v>7.3120000000000003</v>
      </c>
      <c r="I7" s="7">
        <v>2</v>
      </c>
      <c r="J7" s="7" t="s">
        <v>122</v>
      </c>
      <c r="K7" s="11">
        <v>42144</v>
      </c>
      <c r="L7" s="8" t="s">
        <v>79</v>
      </c>
      <c r="M7" s="37">
        <v>3.125</v>
      </c>
      <c r="N7" s="37">
        <v>2.35</v>
      </c>
      <c r="O7" s="37">
        <v>1.2749999999999999</v>
      </c>
      <c r="P7" s="37">
        <v>0.6</v>
      </c>
      <c r="Q7" s="37">
        <v>3.07456</v>
      </c>
      <c r="R7" s="37">
        <v>6.5</v>
      </c>
      <c r="S7" s="37">
        <v>0.625</v>
      </c>
      <c r="T7" s="37">
        <v>0.125</v>
      </c>
      <c r="U7" s="37">
        <v>0.1</v>
      </c>
      <c r="V7" s="37">
        <v>5.39534</v>
      </c>
      <c r="W7" s="37">
        <v>0</v>
      </c>
      <c r="X7" s="37">
        <v>0</v>
      </c>
      <c r="Y7" s="37">
        <v>7.35</v>
      </c>
      <c r="Z7" s="37">
        <v>1.1632499999999999</v>
      </c>
      <c r="AA7" s="37">
        <v>0</v>
      </c>
      <c r="AB7" s="37">
        <v>0</v>
      </c>
      <c r="AC7" s="37">
        <f t="shared" si="0"/>
        <v>0</v>
      </c>
      <c r="AD7" s="37">
        <v>26.59</v>
      </c>
      <c r="AE7" s="37">
        <f t="shared" si="1"/>
        <v>0.10389965614254454</v>
      </c>
      <c r="AF7" s="37">
        <v>40.18</v>
      </c>
      <c r="AG7" s="37">
        <v>0.15700218818380701</v>
      </c>
      <c r="AH7" s="37">
        <v>0</v>
      </c>
      <c r="AI7" s="37">
        <f t="shared" si="2"/>
        <v>0</v>
      </c>
      <c r="AJ7" s="31"/>
      <c r="AK7" s="32"/>
      <c r="AL7" s="32"/>
      <c r="AM7" s="29"/>
      <c r="AN7" s="29"/>
      <c r="AO7" s="29"/>
      <c r="AP7" s="29"/>
    </row>
    <row r="8" spans="1:42" s="1" customFormat="1" ht="23.25">
      <c r="A8" s="5" t="s">
        <v>27</v>
      </c>
      <c r="B8" s="5">
        <v>314</v>
      </c>
      <c r="C8" s="6">
        <v>4048</v>
      </c>
      <c r="D8" s="7">
        <v>100</v>
      </c>
      <c r="E8" s="8" t="s">
        <v>30</v>
      </c>
      <c r="F8" s="9">
        <v>0</v>
      </c>
      <c r="G8" s="9">
        <v>7960</v>
      </c>
      <c r="H8" s="10">
        <v>7.96</v>
      </c>
      <c r="I8" s="7">
        <v>2</v>
      </c>
      <c r="J8" s="7" t="s">
        <v>123</v>
      </c>
      <c r="K8" s="11">
        <v>42144</v>
      </c>
      <c r="L8" s="8" t="s">
        <v>79</v>
      </c>
      <c r="M8" s="37">
        <v>5.2</v>
      </c>
      <c r="N8" s="37">
        <v>1.45</v>
      </c>
      <c r="O8" s="37">
        <v>0.55000000000000004</v>
      </c>
      <c r="P8" s="37">
        <v>0.55000000000000004</v>
      </c>
      <c r="Q8" s="37">
        <v>2.4609399999999999</v>
      </c>
      <c r="R8" s="37">
        <v>7.4249999999999998</v>
      </c>
      <c r="S8" s="37">
        <v>0.3</v>
      </c>
      <c r="T8" s="37">
        <v>2.5000000000000001E-2</v>
      </c>
      <c r="U8" s="37">
        <v>0</v>
      </c>
      <c r="V8" s="37">
        <v>4.7646199999999999</v>
      </c>
      <c r="W8" s="37">
        <v>0</v>
      </c>
      <c r="X8" s="37">
        <v>0</v>
      </c>
      <c r="Y8" s="37">
        <v>7.75</v>
      </c>
      <c r="Z8" s="37">
        <v>1.1960299999999999</v>
      </c>
      <c r="AA8" s="37">
        <v>0</v>
      </c>
      <c r="AB8" s="37">
        <v>20.48</v>
      </c>
      <c r="AC8" s="37">
        <f t="shared" si="0"/>
        <v>3.6755204594400577E-2</v>
      </c>
      <c r="AD8" s="37">
        <v>7.17</v>
      </c>
      <c r="AE8" s="37">
        <f t="shared" si="1"/>
        <v>2.5735821966977743E-2</v>
      </c>
      <c r="AF8" s="37">
        <v>0</v>
      </c>
      <c r="AG8" s="37">
        <v>0</v>
      </c>
      <c r="AH8" s="37">
        <v>0</v>
      </c>
      <c r="AI8" s="37">
        <f t="shared" si="2"/>
        <v>0</v>
      </c>
      <c r="AJ8" s="31"/>
      <c r="AK8" s="32"/>
      <c r="AL8" s="32"/>
      <c r="AM8" s="29"/>
      <c r="AN8" s="29"/>
      <c r="AO8" s="29"/>
      <c r="AP8" s="29"/>
    </row>
    <row r="9" spans="1:42" s="1" customFormat="1" ht="23.25">
      <c r="A9" s="5" t="s">
        <v>27</v>
      </c>
      <c r="B9" s="5">
        <v>314</v>
      </c>
      <c r="C9" s="6">
        <v>4048</v>
      </c>
      <c r="D9" s="7">
        <v>100</v>
      </c>
      <c r="E9" s="8" t="s">
        <v>30</v>
      </c>
      <c r="F9" s="9">
        <v>7960</v>
      </c>
      <c r="G9" s="9">
        <v>0</v>
      </c>
      <c r="H9" s="10">
        <v>7.96</v>
      </c>
      <c r="I9" s="7">
        <v>2</v>
      </c>
      <c r="J9" s="7" t="s">
        <v>14</v>
      </c>
      <c r="K9" s="11">
        <v>42144</v>
      </c>
      <c r="L9" s="8" t="s">
        <v>79</v>
      </c>
      <c r="M9" s="37">
        <v>4.9749999999999996</v>
      </c>
      <c r="N9" s="37">
        <v>1.625</v>
      </c>
      <c r="O9" s="37">
        <v>0.77500000000000002</v>
      </c>
      <c r="P9" s="37">
        <v>0.42499999999999999</v>
      </c>
      <c r="Q9" s="37">
        <v>2.56298</v>
      </c>
      <c r="R9" s="37">
        <v>7.2750000000000004</v>
      </c>
      <c r="S9" s="37">
        <v>0.5</v>
      </c>
      <c r="T9" s="37">
        <v>2.5000000000000001E-2</v>
      </c>
      <c r="U9" s="37">
        <v>0</v>
      </c>
      <c r="V9" s="37">
        <v>4.7378299999999998</v>
      </c>
      <c r="W9" s="37">
        <v>0</v>
      </c>
      <c r="X9" s="37">
        <v>0</v>
      </c>
      <c r="Y9" s="37">
        <v>7.8</v>
      </c>
      <c r="Z9" s="37">
        <v>1.27399</v>
      </c>
      <c r="AA9" s="37">
        <v>32.14</v>
      </c>
      <c r="AB9" s="37">
        <v>0</v>
      </c>
      <c r="AC9" s="37">
        <f t="shared" si="0"/>
        <v>0.11536252692031586</v>
      </c>
      <c r="AD9" s="37">
        <v>32.92</v>
      </c>
      <c r="AE9" s="37">
        <f t="shared" si="1"/>
        <v>0.11816223977027998</v>
      </c>
      <c r="AF9" s="37">
        <v>73.41</v>
      </c>
      <c r="AG9" s="37">
        <v>0.26349605168700646</v>
      </c>
      <c r="AH9" s="37">
        <v>0</v>
      </c>
      <c r="AI9" s="37">
        <f t="shared" si="2"/>
        <v>0</v>
      </c>
      <c r="AJ9" s="31"/>
      <c r="AK9" s="32"/>
      <c r="AL9" s="32"/>
      <c r="AM9" s="29"/>
      <c r="AN9" s="29"/>
      <c r="AO9" s="29"/>
      <c r="AP9" s="29"/>
    </row>
    <row r="10" spans="1:42" s="1" customFormat="1" ht="23.25">
      <c r="A10" s="5" t="s">
        <v>27</v>
      </c>
      <c r="B10" s="5">
        <v>314</v>
      </c>
      <c r="C10" s="6">
        <v>4049</v>
      </c>
      <c r="D10" s="7">
        <v>100</v>
      </c>
      <c r="E10" s="8" t="s">
        <v>31</v>
      </c>
      <c r="F10" s="9">
        <v>0</v>
      </c>
      <c r="G10" s="9">
        <v>21942</v>
      </c>
      <c r="H10" s="10">
        <v>21.942</v>
      </c>
      <c r="I10" s="7">
        <v>2</v>
      </c>
      <c r="J10" s="7" t="s">
        <v>123</v>
      </c>
      <c r="K10" s="11">
        <v>42145</v>
      </c>
      <c r="L10" s="8" t="s">
        <v>79</v>
      </c>
      <c r="M10" s="37">
        <v>14.4</v>
      </c>
      <c r="N10" s="37">
        <v>4.4000000000000004</v>
      </c>
      <c r="O10" s="37">
        <v>1.75</v>
      </c>
      <c r="P10" s="37">
        <v>1.425</v>
      </c>
      <c r="Q10" s="37">
        <v>2.4730699999999999</v>
      </c>
      <c r="R10" s="37">
        <v>21.5</v>
      </c>
      <c r="S10" s="37">
        <v>0.3</v>
      </c>
      <c r="T10" s="37">
        <v>7.4999999999999997E-2</v>
      </c>
      <c r="U10" s="37">
        <v>0.1</v>
      </c>
      <c r="V10" s="37">
        <v>2.7851599999999999</v>
      </c>
      <c r="W10" s="37">
        <v>0</v>
      </c>
      <c r="X10" s="37">
        <v>0</v>
      </c>
      <c r="Y10" s="37">
        <v>21.975000000000001</v>
      </c>
      <c r="Z10" s="37">
        <v>1.0998300000000001</v>
      </c>
      <c r="AA10" s="37">
        <v>1.62</v>
      </c>
      <c r="AB10" s="37">
        <v>154.54</v>
      </c>
      <c r="AC10" s="37">
        <f t="shared" si="0"/>
        <v>0.10272536687631027</v>
      </c>
      <c r="AD10" s="37">
        <v>24.48</v>
      </c>
      <c r="AE10" s="37">
        <f t="shared" si="1"/>
        <v>3.1876245165826794E-2</v>
      </c>
      <c r="AF10" s="37">
        <v>0</v>
      </c>
      <c r="AG10" s="37">
        <v>0</v>
      </c>
      <c r="AH10" s="37">
        <v>0</v>
      </c>
      <c r="AI10" s="37">
        <f t="shared" si="2"/>
        <v>0</v>
      </c>
      <c r="AJ10" s="31"/>
      <c r="AK10" s="32"/>
      <c r="AL10" s="32"/>
      <c r="AM10" s="29"/>
      <c r="AN10" s="29"/>
      <c r="AO10" s="29"/>
      <c r="AP10" s="29"/>
    </row>
    <row r="11" spans="1:42" s="1" customFormat="1" ht="23.25">
      <c r="A11" s="5" t="s">
        <v>27</v>
      </c>
      <c r="B11" s="5">
        <v>314</v>
      </c>
      <c r="C11" s="6">
        <v>4081</v>
      </c>
      <c r="D11" s="7">
        <v>100</v>
      </c>
      <c r="E11" s="8" t="s">
        <v>32</v>
      </c>
      <c r="F11" s="9">
        <v>0</v>
      </c>
      <c r="G11" s="9">
        <v>16150</v>
      </c>
      <c r="H11" s="10">
        <v>16.149999999999999</v>
      </c>
      <c r="I11" s="7">
        <v>2</v>
      </c>
      <c r="J11" s="7" t="s">
        <v>123</v>
      </c>
      <c r="K11" s="11">
        <v>42144</v>
      </c>
      <c r="L11" s="8" t="s">
        <v>79</v>
      </c>
      <c r="M11" s="37">
        <v>9.1</v>
      </c>
      <c r="N11" s="37">
        <v>3.875</v>
      </c>
      <c r="O11" s="37">
        <v>2.2250000000000001</v>
      </c>
      <c r="P11" s="37">
        <v>0.82499999999999996</v>
      </c>
      <c r="Q11" s="37">
        <v>2.6057899999999998</v>
      </c>
      <c r="R11" s="37">
        <v>15.625</v>
      </c>
      <c r="S11" s="37">
        <v>0.3</v>
      </c>
      <c r="T11" s="37">
        <v>0.1</v>
      </c>
      <c r="U11" s="37">
        <v>0</v>
      </c>
      <c r="V11" s="39">
        <v>2.6990099999999999</v>
      </c>
      <c r="W11" s="37">
        <v>0</v>
      </c>
      <c r="X11" s="37">
        <v>0</v>
      </c>
      <c r="Y11" s="37">
        <v>16.024999999999999</v>
      </c>
      <c r="Z11" s="39">
        <v>1.08789</v>
      </c>
      <c r="AA11" s="37">
        <v>34.39</v>
      </c>
      <c r="AB11" s="37">
        <v>26.44</v>
      </c>
      <c r="AC11" s="37">
        <f t="shared" si="0"/>
        <v>8.4228217602830613E-2</v>
      </c>
      <c r="AD11" s="37">
        <v>348.6</v>
      </c>
      <c r="AE11" s="37">
        <f t="shared" si="1"/>
        <v>0.61671826625387016</v>
      </c>
      <c r="AF11" s="37">
        <v>62.22</v>
      </c>
      <c r="AG11" s="37">
        <v>0.11007518796992483</v>
      </c>
      <c r="AH11" s="37">
        <v>0</v>
      </c>
      <c r="AI11" s="37">
        <f t="shared" si="2"/>
        <v>0</v>
      </c>
      <c r="AJ11" s="31"/>
      <c r="AK11" s="32"/>
      <c r="AL11" s="32"/>
      <c r="AM11" s="29"/>
      <c r="AN11" s="29"/>
      <c r="AO11" s="29"/>
      <c r="AP11" s="29"/>
    </row>
    <row r="12" spans="1:42" s="1" customFormat="1" ht="23.25">
      <c r="A12" s="5" t="s">
        <v>27</v>
      </c>
      <c r="B12" s="5">
        <v>314</v>
      </c>
      <c r="C12" s="6">
        <v>4121</v>
      </c>
      <c r="D12" s="7">
        <v>100</v>
      </c>
      <c r="E12" s="8" t="s">
        <v>33</v>
      </c>
      <c r="F12" s="9">
        <v>0</v>
      </c>
      <c r="G12" s="9">
        <v>16360</v>
      </c>
      <c r="H12" s="10">
        <v>16.36</v>
      </c>
      <c r="I12" s="7">
        <v>2</v>
      </c>
      <c r="J12" s="7" t="s">
        <v>123</v>
      </c>
      <c r="K12" s="11">
        <v>42145</v>
      </c>
      <c r="L12" s="8" t="s">
        <v>79</v>
      </c>
      <c r="M12" s="37">
        <v>9.375</v>
      </c>
      <c r="N12" s="37">
        <v>4.7</v>
      </c>
      <c r="O12" s="37">
        <v>1.675</v>
      </c>
      <c r="P12" s="37">
        <v>0.55000000000000004</v>
      </c>
      <c r="Q12" s="37">
        <v>2.6156600000000001</v>
      </c>
      <c r="R12" s="37">
        <v>16</v>
      </c>
      <c r="S12" s="37">
        <v>0.3</v>
      </c>
      <c r="T12" s="37">
        <v>0</v>
      </c>
      <c r="U12" s="37">
        <v>0</v>
      </c>
      <c r="V12" s="37">
        <v>3.1003500000000002</v>
      </c>
      <c r="W12" s="37">
        <v>0</v>
      </c>
      <c r="X12" s="37">
        <v>0</v>
      </c>
      <c r="Y12" s="37">
        <v>16.3</v>
      </c>
      <c r="Z12" s="37">
        <v>1.1320300000000001</v>
      </c>
      <c r="AA12" s="37">
        <v>36.909999999999997</v>
      </c>
      <c r="AB12" s="37">
        <v>46.88</v>
      </c>
      <c r="AC12" s="37">
        <f t="shared" si="0"/>
        <v>0.10539643730352775</v>
      </c>
      <c r="AD12" s="37">
        <v>6.27</v>
      </c>
      <c r="AE12" s="37">
        <f t="shared" si="1"/>
        <v>1.095005239259518E-2</v>
      </c>
      <c r="AF12" s="37">
        <v>0</v>
      </c>
      <c r="AG12" s="37">
        <v>0</v>
      </c>
      <c r="AH12" s="37">
        <v>0</v>
      </c>
      <c r="AI12" s="37">
        <f t="shared" si="2"/>
        <v>0</v>
      </c>
      <c r="AJ12" s="31"/>
      <c r="AK12" s="32"/>
      <c r="AL12" s="32"/>
      <c r="AM12" s="29"/>
      <c r="AN12" s="29"/>
      <c r="AO12" s="29"/>
      <c r="AP12" s="29"/>
    </row>
    <row r="13" spans="1:42" s="1" customFormat="1" ht="23.25">
      <c r="A13" s="5" t="s">
        <v>27</v>
      </c>
      <c r="B13" s="5">
        <v>314</v>
      </c>
      <c r="C13" s="6">
        <v>4122</v>
      </c>
      <c r="D13" s="7">
        <v>101</v>
      </c>
      <c r="E13" s="8" t="s">
        <v>34</v>
      </c>
      <c r="F13" s="9">
        <v>0</v>
      </c>
      <c r="G13" s="9">
        <v>32323</v>
      </c>
      <c r="H13" s="10">
        <v>32.323</v>
      </c>
      <c r="I13" s="7">
        <v>2</v>
      </c>
      <c r="J13" s="7" t="s">
        <v>14</v>
      </c>
      <c r="K13" s="11">
        <v>42145</v>
      </c>
      <c r="L13" s="8" t="s">
        <v>79</v>
      </c>
      <c r="M13" s="37">
        <v>20.2</v>
      </c>
      <c r="N13" s="37">
        <v>7.2750000000000004</v>
      </c>
      <c r="O13" s="37">
        <v>3.15</v>
      </c>
      <c r="P13" s="37">
        <v>1.65</v>
      </c>
      <c r="Q13" s="37">
        <v>2.5486900000000001</v>
      </c>
      <c r="R13" s="37">
        <v>31.85</v>
      </c>
      <c r="S13" s="37">
        <v>0.4</v>
      </c>
      <c r="T13" s="37">
        <v>2.5000000000000001E-2</v>
      </c>
      <c r="U13" s="37">
        <v>0</v>
      </c>
      <c r="V13" s="37">
        <v>3.0063499999999999</v>
      </c>
      <c r="W13" s="37">
        <v>0</v>
      </c>
      <c r="X13" s="37">
        <v>0</v>
      </c>
      <c r="Y13" s="37">
        <v>32.274999999999999</v>
      </c>
      <c r="Z13" s="37">
        <v>1.4236200000000001</v>
      </c>
      <c r="AA13" s="37">
        <v>6.17</v>
      </c>
      <c r="AB13" s="37">
        <v>26.38</v>
      </c>
      <c r="AC13" s="37">
        <f t="shared" si="0"/>
        <v>1.7112980142401917E-2</v>
      </c>
      <c r="AD13" s="37">
        <v>1.91</v>
      </c>
      <c r="AE13" s="37">
        <f t="shared" si="1"/>
        <v>1.6883157061977096E-3</v>
      </c>
      <c r="AF13" s="37">
        <v>0</v>
      </c>
      <c r="AG13" s="37">
        <v>0</v>
      </c>
      <c r="AH13" s="37">
        <v>0</v>
      </c>
      <c r="AI13" s="37">
        <f t="shared" si="2"/>
        <v>0</v>
      </c>
      <c r="AJ13" s="31"/>
      <c r="AK13" s="32"/>
      <c r="AL13" s="32"/>
      <c r="AM13" s="29"/>
      <c r="AN13" s="29"/>
      <c r="AO13" s="29"/>
      <c r="AP13" s="29"/>
    </row>
    <row r="14" spans="1:42" s="1" customFormat="1" ht="23.25">
      <c r="A14" s="5" t="s">
        <v>27</v>
      </c>
      <c r="B14" s="5">
        <v>314</v>
      </c>
      <c r="C14" s="6">
        <v>4122</v>
      </c>
      <c r="D14" s="7">
        <v>102</v>
      </c>
      <c r="E14" s="8" t="s">
        <v>35</v>
      </c>
      <c r="F14" s="9">
        <v>32323</v>
      </c>
      <c r="G14" s="9">
        <v>64168</v>
      </c>
      <c r="H14" s="10">
        <v>31.844999999999999</v>
      </c>
      <c r="I14" s="7">
        <v>2</v>
      </c>
      <c r="J14" s="7" t="s">
        <v>14</v>
      </c>
      <c r="K14" s="11">
        <v>42145</v>
      </c>
      <c r="L14" s="8" t="s">
        <v>79</v>
      </c>
      <c r="M14" s="37">
        <v>13.225</v>
      </c>
      <c r="N14" s="37">
        <v>9.4250000000000007</v>
      </c>
      <c r="O14" s="37">
        <v>5.9249999999999998</v>
      </c>
      <c r="P14" s="37">
        <v>3.375</v>
      </c>
      <c r="Q14" s="37">
        <v>3.1738499999999998</v>
      </c>
      <c r="R14" s="37">
        <v>28.524999999999999</v>
      </c>
      <c r="S14" s="37">
        <v>2.2999999999999998</v>
      </c>
      <c r="T14" s="37">
        <v>0.7</v>
      </c>
      <c r="U14" s="37">
        <v>0.42499999999999999</v>
      </c>
      <c r="V14" s="37">
        <v>4.8143700000000003</v>
      </c>
      <c r="W14" s="37">
        <v>0</v>
      </c>
      <c r="X14" s="37">
        <v>0</v>
      </c>
      <c r="Y14" s="37">
        <v>31.95</v>
      </c>
      <c r="Z14" s="37">
        <v>1.3947700000000001</v>
      </c>
      <c r="AA14" s="37">
        <v>1114.54</v>
      </c>
      <c r="AB14" s="37">
        <v>7.1</v>
      </c>
      <c r="AC14" s="37">
        <f t="shared" si="0"/>
        <v>1.0031536684386424</v>
      </c>
      <c r="AD14" s="37">
        <v>337.15</v>
      </c>
      <c r="AE14" s="37">
        <f t="shared" si="1"/>
        <v>0.30249198124845794</v>
      </c>
      <c r="AF14" s="37">
        <v>32.200000000000003</v>
      </c>
      <c r="AG14" s="37">
        <v>2.8889935625686924E-2</v>
      </c>
      <c r="AH14" s="37">
        <v>4</v>
      </c>
      <c r="AI14" s="37">
        <f t="shared" si="2"/>
        <v>3.5888118789673194E-3</v>
      </c>
      <c r="AJ14" s="31"/>
      <c r="AK14" s="32"/>
      <c r="AL14" s="32"/>
      <c r="AM14" s="29"/>
      <c r="AN14" s="29"/>
      <c r="AO14" s="29"/>
      <c r="AP14" s="29"/>
    </row>
    <row r="15" spans="1:42" s="23" customFormat="1" ht="23.25">
      <c r="A15" s="27" t="s">
        <v>27</v>
      </c>
      <c r="B15" s="27">
        <v>314</v>
      </c>
      <c r="C15" s="6">
        <v>4138</v>
      </c>
      <c r="D15" s="7">
        <v>100</v>
      </c>
      <c r="E15" s="8" t="s">
        <v>114</v>
      </c>
      <c r="F15" s="9" t="s">
        <v>115</v>
      </c>
      <c r="G15" s="9">
        <v>0</v>
      </c>
      <c r="H15" s="10">
        <v>15.986000000000001</v>
      </c>
      <c r="I15" s="7">
        <v>1</v>
      </c>
      <c r="J15" s="7" t="s">
        <v>14</v>
      </c>
      <c r="K15" s="11">
        <v>42144</v>
      </c>
      <c r="L15" s="8" t="s">
        <v>79</v>
      </c>
      <c r="M15" s="37">
        <v>10.875</v>
      </c>
      <c r="N15" s="37">
        <v>3.5</v>
      </c>
      <c r="O15" s="37">
        <v>1.2</v>
      </c>
      <c r="P15" s="37">
        <v>0.5</v>
      </c>
      <c r="Q15" s="37">
        <v>2.4409999999999998</v>
      </c>
      <c r="R15" s="37">
        <v>15.625</v>
      </c>
      <c r="S15" s="37">
        <v>0.32500000000000001</v>
      </c>
      <c r="T15" s="37">
        <v>0.1</v>
      </c>
      <c r="U15" s="37">
        <v>2.5000000000000001E-2</v>
      </c>
      <c r="V15" s="37">
        <v>3.8639999999999999</v>
      </c>
      <c r="W15" s="37">
        <v>0</v>
      </c>
      <c r="X15" s="37">
        <v>0</v>
      </c>
      <c r="Y15" s="37">
        <v>16.074999999999999</v>
      </c>
      <c r="Z15" s="37">
        <v>1.1419999999999999</v>
      </c>
      <c r="AA15" s="37">
        <v>0</v>
      </c>
      <c r="AB15" s="37">
        <v>0</v>
      </c>
      <c r="AC15" s="37">
        <f t="shared" si="0"/>
        <v>0</v>
      </c>
      <c r="AD15" s="37">
        <v>26.55</v>
      </c>
      <c r="AE15" s="37">
        <f t="shared" si="1"/>
        <v>4.74522349913317E-2</v>
      </c>
      <c r="AF15" s="37">
        <v>0</v>
      </c>
      <c r="AG15" s="37">
        <v>0</v>
      </c>
      <c r="AH15" s="37">
        <v>0</v>
      </c>
      <c r="AI15" s="37">
        <f t="shared" si="2"/>
        <v>0</v>
      </c>
      <c r="AJ15" s="31"/>
      <c r="AK15" s="32"/>
      <c r="AL15" s="32"/>
      <c r="AM15" s="29"/>
      <c r="AN15" s="29"/>
      <c r="AO15" s="29"/>
      <c r="AP15" s="29"/>
    </row>
    <row r="16" spans="1:42" s="1" customFormat="1" ht="23.25">
      <c r="A16" s="5" t="s">
        <v>27</v>
      </c>
      <c r="B16" s="5">
        <v>314</v>
      </c>
      <c r="C16" s="6">
        <v>4163</v>
      </c>
      <c r="D16" s="7">
        <v>101</v>
      </c>
      <c r="E16" s="8" t="s">
        <v>36</v>
      </c>
      <c r="F16" s="9">
        <v>0</v>
      </c>
      <c r="G16" s="9">
        <v>26767</v>
      </c>
      <c r="H16" s="10">
        <v>26.766999999999999</v>
      </c>
      <c r="I16" s="7">
        <v>2</v>
      </c>
      <c r="J16" s="7" t="s">
        <v>14</v>
      </c>
      <c r="K16" s="11">
        <v>42144</v>
      </c>
      <c r="L16" s="8" t="s">
        <v>79</v>
      </c>
      <c r="M16" s="37">
        <v>18.100000000000001</v>
      </c>
      <c r="N16" s="37">
        <v>5.4749999999999996</v>
      </c>
      <c r="O16" s="37">
        <v>1.7</v>
      </c>
      <c r="P16" s="37">
        <v>1.575</v>
      </c>
      <c r="Q16" s="37">
        <v>2.5076100000000001</v>
      </c>
      <c r="R16" s="37">
        <v>23.55</v>
      </c>
      <c r="S16" s="37">
        <v>2.4500000000000002</v>
      </c>
      <c r="T16" s="37">
        <v>0.72499999999999998</v>
      </c>
      <c r="U16" s="37">
        <v>0.125</v>
      </c>
      <c r="V16" s="37">
        <v>5.2294200000000002</v>
      </c>
      <c r="W16" s="37">
        <v>0</v>
      </c>
      <c r="X16" s="37">
        <v>0</v>
      </c>
      <c r="Y16" s="37">
        <v>26.85</v>
      </c>
      <c r="Z16" s="37">
        <v>1.1948300000000001</v>
      </c>
      <c r="AA16" s="37">
        <v>203.14</v>
      </c>
      <c r="AB16" s="37">
        <v>49.65</v>
      </c>
      <c r="AC16" s="37">
        <f t="shared" si="0"/>
        <v>0.24333267509566681</v>
      </c>
      <c r="AD16" s="37">
        <v>174.26</v>
      </c>
      <c r="AE16" s="37">
        <f t="shared" si="1"/>
        <v>0.18600729042691158</v>
      </c>
      <c r="AF16" s="37">
        <v>0</v>
      </c>
      <c r="AG16" s="37">
        <v>0</v>
      </c>
      <c r="AH16" s="37">
        <v>1</v>
      </c>
      <c r="AI16" s="37">
        <f t="shared" si="2"/>
        <v>1.0674124321525971E-3</v>
      </c>
      <c r="AJ16" s="31"/>
      <c r="AK16" s="32"/>
      <c r="AL16" s="32"/>
      <c r="AM16" s="29"/>
      <c r="AN16" s="29"/>
      <c r="AO16" s="29"/>
      <c r="AP16" s="29"/>
    </row>
    <row r="17" spans="1:42" s="1" customFormat="1" ht="23.25">
      <c r="A17" s="5" t="s">
        <v>27</v>
      </c>
      <c r="B17" s="5">
        <v>314</v>
      </c>
      <c r="C17" s="6">
        <v>4163</v>
      </c>
      <c r="D17" s="7">
        <v>102</v>
      </c>
      <c r="E17" s="8" t="s">
        <v>37</v>
      </c>
      <c r="F17" s="9">
        <v>26767</v>
      </c>
      <c r="G17" s="9">
        <v>51605</v>
      </c>
      <c r="H17" s="10">
        <v>24.838000000000001</v>
      </c>
      <c r="I17" s="7">
        <v>2</v>
      </c>
      <c r="J17" s="7" t="s">
        <v>123</v>
      </c>
      <c r="K17" s="11">
        <v>42144</v>
      </c>
      <c r="L17" s="8" t="s">
        <v>79</v>
      </c>
      <c r="M17" s="37">
        <v>11.525</v>
      </c>
      <c r="N17" s="37">
        <v>8.15</v>
      </c>
      <c r="O17" s="37">
        <v>3.15</v>
      </c>
      <c r="P17" s="37">
        <v>2.25</v>
      </c>
      <c r="Q17" s="37">
        <v>2.9741499999999998</v>
      </c>
      <c r="R17" s="37">
        <v>21.175000000000001</v>
      </c>
      <c r="S17" s="37">
        <v>2.8250000000000002</v>
      </c>
      <c r="T17" s="37">
        <v>0.8</v>
      </c>
      <c r="U17" s="37">
        <v>0.27500000000000002</v>
      </c>
      <c r="V17" s="37">
        <v>5.5181899999999997</v>
      </c>
      <c r="W17" s="37">
        <v>0</v>
      </c>
      <c r="X17" s="37">
        <v>0</v>
      </c>
      <c r="Y17" s="37">
        <v>25.074999999999999</v>
      </c>
      <c r="Z17" s="37">
        <v>1.2116800000000001</v>
      </c>
      <c r="AA17" s="37">
        <v>779.26</v>
      </c>
      <c r="AB17" s="37">
        <v>45.73</v>
      </c>
      <c r="AC17" s="37">
        <f t="shared" si="0"/>
        <v>0.92269333854807722</v>
      </c>
      <c r="AD17" s="37">
        <v>2896.32</v>
      </c>
      <c r="AE17" s="37">
        <f t="shared" si="1"/>
        <v>3.3316692165230699</v>
      </c>
      <c r="AF17" s="37">
        <v>212.26</v>
      </c>
      <c r="AG17" s="37">
        <v>0.24416504664511751</v>
      </c>
      <c r="AH17" s="37">
        <v>3</v>
      </c>
      <c r="AI17" s="37">
        <f t="shared" si="2"/>
        <v>3.4509334775056654E-3</v>
      </c>
      <c r="AJ17" s="31"/>
      <c r="AK17" s="32"/>
      <c r="AL17" s="32"/>
      <c r="AM17" s="29"/>
      <c r="AN17" s="29"/>
      <c r="AO17" s="29"/>
      <c r="AP17" s="29"/>
    </row>
    <row r="18" spans="1:42" s="1" customFormat="1" ht="23.25">
      <c r="A18" s="5" t="s">
        <v>27</v>
      </c>
      <c r="B18" s="5">
        <v>314</v>
      </c>
      <c r="C18" s="6">
        <v>4164</v>
      </c>
      <c r="D18" s="7">
        <v>100</v>
      </c>
      <c r="E18" s="8" t="s">
        <v>38</v>
      </c>
      <c r="F18" s="9">
        <v>0</v>
      </c>
      <c r="G18" s="9">
        <v>17218</v>
      </c>
      <c r="H18" s="10">
        <v>17.218</v>
      </c>
      <c r="I18" s="7">
        <v>2</v>
      </c>
      <c r="J18" s="7" t="s">
        <v>123</v>
      </c>
      <c r="K18" s="11">
        <v>42144</v>
      </c>
      <c r="L18" s="8" t="s">
        <v>79</v>
      </c>
      <c r="M18" s="37">
        <v>12.175000000000001</v>
      </c>
      <c r="N18" s="37">
        <v>3.6</v>
      </c>
      <c r="O18" s="37">
        <v>1.1000000000000001</v>
      </c>
      <c r="P18" s="37">
        <v>0.25</v>
      </c>
      <c r="Q18" s="37">
        <v>2.1090800000000001</v>
      </c>
      <c r="R18" s="37">
        <v>15.95</v>
      </c>
      <c r="S18" s="37">
        <v>0.75</v>
      </c>
      <c r="T18" s="37">
        <v>0.3</v>
      </c>
      <c r="U18" s="37">
        <v>0.125</v>
      </c>
      <c r="V18" s="37">
        <v>3.1525400000000001</v>
      </c>
      <c r="W18" s="37">
        <v>0</v>
      </c>
      <c r="X18" s="37">
        <v>0</v>
      </c>
      <c r="Y18" s="37">
        <v>17.125</v>
      </c>
      <c r="Z18" s="37">
        <v>1.2021900000000001</v>
      </c>
      <c r="AA18" s="37">
        <v>11.03</v>
      </c>
      <c r="AB18" s="37">
        <v>112.48</v>
      </c>
      <c r="AC18" s="37">
        <f t="shared" si="0"/>
        <v>0.11162736670925774</v>
      </c>
      <c r="AD18" s="37">
        <v>222.19</v>
      </c>
      <c r="AE18" s="37">
        <f t="shared" si="1"/>
        <v>0.3687005293463651</v>
      </c>
      <c r="AF18" s="37">
        <v>23.06</v>
      </c>
      <c r="AG18" s="37">
        <v>3.8265602442626487E-2</v>
      </c>
      <c r="AH18" s="37">
        <v>1</v>
      </c>
      <c r="AI18" s="37">
        <f t="shared" si="2"/>
        <v>1.6593929940427793E-3</v>
      </c>
      <c r="AJ18" s="31"/>
      <c r="AK18" s="32"/>
      <c r="AL18" s="32"/>
      <c r="AM18" s="29"/>
      <c r="AN18" s="29"/>
      <c r="AO18" s="29"/>
      <c r="AP18" s="29"/>
    </row>
    <row r="19" spans="1:42" s="1" customFormat="1" ht="23.25">
      <c r="A19" s="5" t="s">
        <v>27</v>
      </c>
      <c r="B19" s="5">
        <v>314</v>
      </c>
      <c r="C19" s="6">
        <v>4181</v>
      </c>
      <c r="D19" s="7">
        <v>100</v>
      </c>
      <c r="E19" s="8" t="s">
        <v>39</v>
      </c>
      <c r="F19" s="9">
        <v>0</v>
      </c>
      <c r="G19" s="9">
        <v>28037</v>
      </c>
      <c r="H19" s="10">
        <v>28.036999999999999</v>
      </c>
      <c r="I19" s="7">
        <v>2</v>
      </c>
      <c r="J19" s="7" t="s">
        <v>14</v>
      </c>
      <c r="K19" s="11">
        <v>42145</v>
      </c>
      <c r="L19" s="8" t="s">
        <v>79</v>
      </c>
      <c r="M19" s="37">
        <v>13.324999999999999</v>
      </c>
      <c r="N19" s="37">
        <v>9.0500000000000007</v>
      </c>
      <c r="O19" s="37">
        <v>3.9249999999999998</v>
      </c>
      <c r="P19" s="37">
        <v>1.7250000000000001</v>
      </c>
      <c r="Q19" s="37">
        <v>2.8348200000000001</v>
      </c>
      <c r="R19" s="37">
        <v>25.4</v>
      </c>
      <c r="S19" s="37">
        <v>1.7250000000000001</v>
      </c>
      <c r="T19" s="37">
        <v>0.65</v>
      </c>
      <c r="U19" s="37">
        <v>0.25</v>
      </c>
      <c r="V19" s="37">
        <v>4.3867200000000004</v>
      </c>
      <c r="W19" s="37">
        <v>0</v>
      </c>
      <c r="X19" s="37">
        <v>0</v>
      </c>
      <c r="Y19" s="37">
        <v>28.025000000000002</v>
      </c>
      <c r="Z19" s="37">
        <v>1.2546299999999999</v>
      </c>
      <c r="AA19" s="37">
        <v>78.599999999999994</v>
      </c>
      <c r="AB19" s="37">
        <v>32.700000000000003</v>
      </c>
      <c r="AC19" s="37">
        <f t="shared" si="0"/>
        <v>9.6759893813786871E-2</v>
      </c>
      <c r="AD19" s="37">
        <v>4706.8599999999997</v>
      </c>
      <c r="AE19" s="37">
        <f t="shared" si="1"/>
        <v>4.7965800294508778</v>
      </c>
      <c r="AF19" s="37">
        <v>196.63</v>
      </c>
      <c r="AG19" s="37">
        <v>0.20037807183364836</v>
      </c>
      <c r="AH19" s="37">
        <v>0</v>
      </c>
      <c r="AI19" s="37">
        <f t="shared" si="2"/>
        <v>0</v>
      </c>
      <c r="AJ19" s="31"/>
      <c r="AK19" s="32"/>
      <c r="AL19" s="32"/>
      <c r="AM19" s="29"/>
      <c r="AN19" s="29"/>
      <c r="AO19" s="29"/>
      <c r="AP19" s="29"/>
    </row>
    <row r="20" spans="1:42" s="1" customFormat="1" ht="23.25">
      <c r="A20" s="5" t="s">
        <v>27</v>
      </c>
      <c r="B20" s="5">
        <v>314</v>
      </c>
      <c r="C20" s="6">
        <v>4187</v>
      </c>
      <c r="D20" s="7">
        <v>101</v>
      </c>
      <c r="E20" s="8" t="s">
        <v>40</v>
      </c>
      <c r="F20" s="9">
        <v>0</v>
      </c>
      <c r="G20" s="9">
        <v>2770</v>
      </c>
      <c r="H20" s="10">
        <v>2.77</v>
      </c>
      <c r="I20" s="7">
        <v>2</v>
      </c>
      <c r="J20" s="7" t="s">
        <v>123</v>
      </c>
      <c r="K20" s="11">
        <v>42144</v>
      </c>
      <c r="L20" s="8" t="s">
        <v>79</v>
      </c>
      <c r="M20" s="37">
        <v>2.2000000000000002</v>
      </c>
      <c r="N20" s="37">
        <v>0.32500000000000001</v>
      </c>
      <c r="O20" s="37">
        <v>0.1</v>
      </c>
      <c r="P20" s="37">
        <v>0.17499999999999999</v>
      </c>
      <c r="Q20" s="37">
        <v>2.4283000000000001</v>
      </c>
      <c r="R20" s="37">
        <v>2.8</v>
      </c>
      <c r="S20" s="37">
        <v>0</v>
      </c>
      <c r="T20" s="37">
        <v>0</v>
      </c>
      <c r="U20" s="37">
        <v>0</v>
      </c>
      <c r="V20" s="37">
        <v>2.3957999999999999</v>
      </c>
      <c r="W20" s="37">
        <v>0</v>
      </c>
      <c r="X20" s="37">
        <v>0</v>
      </c>
      <c r="Y20" s="37">
        <v>2.8000000000000003</v>
      </c>
      <c r="Z20" s="37">
        <v>0.97020499999999998</v>
      </c>
      <c r="AA20" s="37">
        <v>4.5599999999999996</v>
      </c>
      <c r="AB20" s="37">
        <v>0</v>
      </c>
      <c r="AC20" s="37">
        <f t="shared" si="0"/>
        <v>4.7034553893759663E-2</v>
      </c>
      <c r="AD20" s="37">
        <v>0</v>
      </c>
      <c r="AE20" s="37">
        <f t="shared" si="1"/>
        <v>0</v>
      </c>
      <c r="AF20" s="37">
        <v>0</v>
      </c>
      <c r="AG20" s="37">
        <v>0</v>
      </c>
      <c r="AH20" s="37">
        <v>0</v>
      </c>
      <c r="AI20" s="37">
        <f t="shared" si="2"/>
        <v>0</v>
      </c>
      <c r="AJ20" s="31"/>
      <c r="AK20" s="32"/>
      <c r="AL20" s="32"/>
      <c r="AM20" s="29"/>
      <c r="AN20" s="29"/>
      <c r="AO20" s="29"/>
      <c r="AP20" s="29"/>
    </row>
    <row r="21" spans="1:42" s="1" customFormat="1" ht="23.25">
      <c r="A21" s="5" t="s">
        <v>27</v>
      </c>
      <c r="B21" s="5">
        <v>314</v>
      </c>
      <c r="C21" s="6">
        <v>4187</v>
      </c>
      <c r="D21" s="7">
        <v>102</v>
      </c>
      <c r="E21" s="8" t="s">
        <v>41</v>
      </c>
      <c r="F21" s="9">
        <v>2770</v>
      </c>
      <c r="G21" s="9">
        <v>18277</v>
      </c>
      <c r="H21" s="10">
        <v>15.507</v>
      </c>
      <c r="I21" s="7">
        <v>2</v>
      </c>
      <c r="J21" s="7" t="s">
        <v>123</v>
      </c>
      <c r="K21" s="11">
        <v>42144</v>
      </c>
      <c r="L21" s="8" t="s">
        <v>79</v>
      </c>
      <c r="M21" s="37">
        <v>12.275</v>
      </c>
      <c r="N21" s="37">
        <v>2.4</v>
      </c>
      <c r="O21" s="37">
        <v>0.625</v>
      </c>
      <c r="P21" s="37">
        <v>0.15</v>
      </c>
      <c r="Q21" s="37">
        <v>2.1383000000000001</v>
      </c>
      <c r="R21" s="37">
        <v>15.375</v>
      </c>
      <c r="S21" s="37">
        <v>2.5000000000000001E-2</v>
      </c>
      <c r="T21" s="37">
        <v>0.05</v>
      </c>
      <c r="U21" s="37">
        <v>0</v>
      </c>
      <c r="V21" s="37">
        <v>2.7395200000000002</v>
      </c>
      <c r="W21" s="37">
        <v>0</v>
      </c>
      <c r="X21" s="37">
        <v>0</v>
      </c>
      <c r="Y21" s="37">
        <v>15.450000000000001</v>
      </c>
      <c r="Z21" s="37">
        <v>1.0700400000000001</v>
      </c>
      <c r="AA21" s="37">
        <v>0</v>
      </c>
      <c r="AB21" s="37">
        <v>6.34</v>
      </c>
      <c r="AC21" s="37">
        <f t="shared" si="0"/>
        <v>5.8406802457876168E-3</v>
      </c>
      <c r="AD21" s="37">
        <v>0</v>
      </c>
      <c r="AE21" s="37">
        <f t="shared" si="1"/>
        <v>0</v>
      </c>
      <c r="AF21" s="37">
        <v>0</v>
      </c>
      <c r="AG21" s="37">
        <v>0</v>
      </c>
      <c r="AH21" s="37">
        <v>0</v>
      </c>
      <c r="AI21" s="37">
        <f t="shared" si="2"/>
        <v>0</v>
      </c>
      <c r="AJ21" s="31"/>
      <c r="AK21" s="32"/>
      <c r="AL21" s="32"/>
      <c r="AM21" s="29"/>
      <c r="AN21" s="29"/>
      <c r="AO21" s="29"/>
      <c r="AP21" s="29"/>
    </row>
    <row r="22" spans="1:42" s="1" customFormat="1" ht="23.25">
      <c r="A22" s="5" t="s">
        <v>27</v>
      </c>
      <c r="B22" s="5">
        <v>314</v>
      </c>
      <c r="C22" s="6">
        <v>4237</v>
      </c>
      <c r="D22" s="7">
        <v>100</v>
      </c>
      <c r="E22" s="8" t="s">
        <v>42</v>
      </c>
      <c r="F22" s="9">
        <v>0</v>
      </c>
      <c r="G22" s="9">
        <v>8730</v>
      </c>
      <c r="H22" s="10">
        <v>8.73</v>
      </c>
      <c r="I22" s="7">
        <v>2</v>
      </c>
      <c r="J22" s="7" t="s">
        <v>14</v>
      </c>
      <c r="K22" s="11">
        <v>42145</v>
      </c>
      <c r="L22" s="8" t="s">
        <v>79</v>
      </c>
      <c r="M22" s="37">
        <v>4.9249999999999998</v>
      </c>
      <c r="N22" s="37">
        <v>2.125</v>
      </c>
      <c r="O22" s="37">
        <v>1.35</v>
      </c>
      <c r="P22" s="37">
        <v>0.35</v>
      </c>
      <c r="Q22" s="37">
        <v>2.6385399999999999</v>
      </c>
      <c r="R22" s="37">
        <v>7.2750000000000004</v>
      </c>
      <c r="S22" s="37">
        <v>1.1499999999999999</v>
      </c>
      <c r="T22" s="37">
        <v>0.27500000000000002</v>
      </c>
      <c r="U22" s="37">
        <v>0.05</v>
      </c>
      <c r="V22" s="37">
        <v>6.0654300000000001</v>
      </c>
      <c r="W22" s="37">
        <v>0</v>
      </c>
      <c r="X22" s="37">
        <v>0</v>
      </c>
      <c r="Y22" s="37">
        <v>8.75</v>
      </c>
      <c r="Z22" s="37">
        <v>1.20739</v>
      </c>
      <c r="AA22" s="37">
        <v>26.42</v>
      </c>
      <c r="AB22" s="37">
        <v>0</v>
      </c>
      <c r="AC22" s="37">
        <f t="shared" si="0"/>
        <v>8.6467026673212252E-2</v>
      </c>
      <c r="AD22" s="37">
        <v>0</v>
      </c>
      <c r="AE22" s="37">
        <f t="shared" si="1"/>
        <v>0</v>
      </c>
      <c r="AF22" s="37">
        <v>0</v>
      </c>
      <c r="AG22" s="37">
        <v>0</v>
      </c>
      <c r="AH22" s="37">
        <v>0</v>
      </c>
      <c r="AI22" s="37">
        <f t="shared" si="2"/>
        <v>0</v>
      </c>
      <c r="AJ22" s="31"/>
      <c r="AK22" s="32"/>
      <c r="AL22" s="32"/>
      <c r="AM22" s="29"/>
      <c r="AN22" s="29"/>
      <c r="AO22" s="29"/>
      <c r="AP22" s="29"/>
    </row>
    <row r="23" spans="1:42" s="1" customFormat="1" ht="23.25">
      <c r="A23" s="5" t="s">
        <v>27</v>
      </c>
      <c r="B23" s="5">
        <v>314</v>
      </c>
      <c r="C23" s="6">
        <v>4285</v>
      </c>
      <c r="D23" s="7">
        <v>100</v>
      </c>
      <c r="E23" s="8" t="s">
        <v>43</v>
      </c>
      <c r="F23" s="9">
        <v>0</v>
      </c>
      <c r="G23" s="9">
        <v>3188</v>
      </c>
      <c r="H23" s="10">
        <v>3.1880000000000002</v>
      </c>
      <c r="I23" s="7">
        <v>2</v>
      </c>
      <c r="J23" s="7" t="s">
        <v>123</v>
      </c>
      <c r="K23" s="11">
        <v>42144</v>
      </c>
      <c r="L23" s="8" t="s">
        <v>79</v>
      </c>
      <c r="M23" s="37">
        <v>1.625</v>
      </c>
      <c r="N23" s="37">
        <v>0.5</v>
      </c>
      <c r="O23" s="37">
        <v>0.625</v>
      </c>
      <c r="P23" s="37">
        <v>0.4</v>
      </c>
      <c r="Q23" s="37">
        <v>3.2455599999999998</v>
      </c>
      <c r="R23" s="37">
        <v>3.15</v>
      </c>
      <c r="S23" s="37">
        <v>0</v>
      </c>
      <c r="T23" s="37">
        <v>0</v>
      </c>
      <c r="U23" s="37">
        <v>0</v>
      </c>
      <c r="V23" s="37">
        <v>2.7038600000000002</v>
      </c>
      <c r="W23" s="37">
        <v>0</v>
      </c>
      <c r="X23" s="37">
        <v>0</v>
      </c>
      <c r="Y23" s="37">
        <v>3.15</v>
      </c>
      <c r="Z23" s="37">
        <v>1.3266</v>
      </c>
      <c r="AA23" s="37">
        <v>0</v>
      </c>
      <c r="AB23" s="37">
        <v>14.82</v>
      </c>
      <c r="AC23" s="37">
        <f t="shared" si="0"/>
        <v>6.6409750851407046E-2</v>
      </c>
      <c r="AD23" s="37">
        <v>0</v>
      </c>
      <c r="AE23" s="37">
        <f t="shared" si="1"/>
        <v>0</v>
      </c>
      <c r="AF23" s="37">
        <v>7.91</v>
      </c>
      <c r="AG23" s="37">
        <v>7.0890840652446663E-2</v>
      </c>
      <c r="AH23" s="37">
        <v>0</v>
      </c>
      <c r="AI23" s="37">
        <f t="shared" si="2"/>
        <v>0</v>
      </c>
      <c r="AJ23" s="31"/>
      <c r="AK23" s="32"/>
      <c r="AL23" s="32"/>
      <c r="AM23" s="29"/>
      <c r="AN23" s="29"/>
      <c r="AO23" s="29"/>
      <c r="AP23" s="29"/>
    </row>
    <row r="24" spans="1:42" s="1" customFormat="1" ht="23.25">
      <c r="A24" s="5" t="s">
        <v>27</v>
      </c>
      <c r="B24" s="5">
        <v>314</v>
      </c>
      <c r="C24" s="6">
        <v>4340</v>
      </c>
      <c r="D24" s="7">
        <v>100</v>
      </c>
      <c r="E24" s="8" t="s">
        <v>44</v>
      </c>
      <c r="F24" s="9">
        <v>0</v>
      </c>
      <c r="G24" s="9">
        <v>5125</v>
      </c>
      <c r="H24" s="10">
        <v>5.125</v>
      </c>
      <c r="I24" s="7">
        <v>2</v>
      </c>
      <c r="J24" s="7" t="s">
        <v>123</v>
      </c>
      <c r="K24" s="11">
        <v>42144</v>
      </c>
      <c r="L24" s="8" t="s">
        <v>79</v>
      </c>
      <c r="M24" s="37">
        <v>2.9249999999999998</v>
      </c>
      <c r="N24" s="37">
        <v>1.0249999999999999</v>
      </c>
      <c r="O24" s="37">
        <v>0.27500000000000002</v>
      </c>
      <c r="P24" s="37">
        <v>2.5000000000000001E-2</v>
      </c>
      <c r="Q24" s="37">
        <v>2.37541</v>
      </c>
      <c r="R24" s="37">
        <v>4.2249999999999996</v>
      </c>
      <c r="S24" s="37">
        <v>2.5000000000000001E-2</v>
      </c>
      <c r="T24" s="37">
        <v>0</v>
      </c>
      <c r="U24" s="37">
        <v>0</v>
      </c>
      <c r="V24" s="37">
        <v>2.1090499999999999</v>
      </c>
      <c r="W24" s="37">
        <v>0</v>
      </c>
      <c r="X24" s="37">
        <v>0</v>
      </c>
      <c r="Y24" s="37">
        <v>4.25</v>
      </c>
      <c r="Z24" s="37">
        <v>1.04535</v>
      </c>
      <c r="AA24" s="37">
        <v>5.33</v>
      </c>
      <c r="AB24" s="37">
        <v>0</v>
      </c>
      <c r="AC24" s="37">
        <f t="shared" si="0"/>
        <v>2.9714285714285714E-2</v>
      </c>
      <c r="AD24" s="37">
        <v>0</v>
      </c>
      <c r="AE24" s="37">
        <f t="shared" si="1"/>
        <v>0</v>
      </c>
      <c r="AF24" s="37">
        <v>0</v>
      </c>
      <c r="AG24" s="37">
        <v>0</v>
      </c>
      <c r="AH24" s="37">
        <v>0</v>
      </c>
      <c r="AI24" s="37">
        <f t="shared" si="2"/>
        <v>0</v>
      </c>
      <c r="AJ24" s="31"/>
      <c r="AK24" s="32"/>
      <c r="AL24" s="32"/>
      <c r="AM24" s="29"/>
      <c r="AN24" s="29"/>
      <c r="AO24" s="29"/>
      <c r="AP24" s="29"/>
    </row>
    <row r="25" spans="1:42" ht="23.25">
      <c r="A25" s="4"/>
      <c r="B25" s="4"/>
      <c r="C25" s="4"/>
      <c r="D25" s="4"/>
      <c r="E25" s="4"/>
      <c r="F25" s="89" t="s">
        <v>67</v>
      </c>
      <c r="G25" s="89"/>
      <c r="H25" s="54">
        <f>SUM(H4:H24)</f>
        <v>301.95199999999994</v>
      </c>
      <c r="I25" s="48"/>
      <c r="J25" s="48"/>
      <c r="K25" s="48"/>
      <c r="L25" s="48"/>
      <c r="M25" s="49">
        <f t="shared" ref="M25:P25" si="3">SUM(M4:M24)</f>
        <v>172.17500000000001</v>
      </c>
      <c r="N25" s="49">
        <f t="shared" si="3"/>
        <v>75.725000000000023</v>
      </c>
      <c r="O25" s="49">
        <f t="shared" si="3"/>
        <v>34.075000000000003</v>
      </c>
      <c r="P25" s="49">
        <f t="shared" si="3"/>
        <v>18.799999999999997</v>
      </c>
      <c r="Q25" s="49" t="s">
        <v>68</v>
      </c>
      <c r="R25" s="49">
        <f t="shared" ref="R25:U25" si="4">SUM(R4:R24)</f>
        <v>280.35000000000002</v>
      </c>
      <c r="S25" s="49">
        <f t="shared" si="4"/>
        <v>14.900000000000002</v>
      </c>
      <c r="T25" s="49">
        <f t="shared" si="4"/>
        <v>4.0249999999999995</v>
      </c>
      <c r="U25" s="49">
        <f t="shared" si="4"/>
        <v>1.5000000000000002</v>
      </c>
      <c r="V25" s="49" t="s">
        <v>68</v>
      </c>
      <c r="W25" s="49">
        <f>SUM(W4:W24)</f>
        <v>0</v>
      </c>
      <c r="X25" s="49">
        <f t="shared" ref="X25:Y25" si="5">SUM(X4:X24)</f>
        <v>0</v>
      </c>
      <c r="Y25" s="49">
        <f t="shared" si="5"/>
        <v>300.77499999999992</v>
      </c>
      <c r="Z25" s="49" t="s">
        <v>68</v>
      </c>
      <c r="AA25" s="49">
        <f t="shared" ref="AA25:AB25" si="6">SUM(AA4:AA24)</f>
        <v>2511.0099999999998</v>
      </c>
      <c r="AB25" s="49">
        <f t="shared" si="6"/>
        <v>766.4100000000002</v>
      </c>
      <c r="AC25" s="49" t="s">
        <v>68</v>
      </c>
      <c r="AD25" s="49">
        <f>SUM(AD4:AD24)</f>
        <v>8891.2599999999984</v>
      </c>
      <c r="AE25" s="49" t="s">
        <v>68</v>
      </c>
      <c r="AF25" s="49">
        <f>SUM(AF4:AF24)</f>
        <v>744.89999999999986</v>
      </c>
      <c r="AG25" s="49" t="s">
        <v>68</v>
      </c>
      <c r="AH25" s="49">
        <f>SUM(AH4:AH24)</f>
        <v>9</v>
      </c>
      <c r="AI25" s="49" t="s">
        <v>68</v>
      </c>
      <c r="AJ25" s="33"/>
      <c r="AK25" s="32"/>
      <c r="AL25" s="32"/>
      <c r="AM25" s="29"/>
      <c r="AN25" s="29"/>
      <c r="AO25" s="29"/>
      <c r="AP25" s="29"/>
    </row>
    <row r="26" spans="1:42" ht="23.25">
      <c r="A26" s="4"/>
      <c r="B26" s="4"/>
      <c r="C26" s="4"/>
      <c r="D26" s="4"/>
      <c r="E26" s="4"/>
      <c r="F26" s="89" t="s">
        <v>69</v>
      </c>
      <c r="G26" s="89"/>
      <c r="H26" s="48"/>
      <c r="I26" s="48"/>
      <c r="J26" s="48"/>
      <c r="K26" s="48"/>
      <c r="L26" s="48"/>
      <c r="M26" s="49" t="s">
        <v>68</v>
      </c>
      <c r="N26" s="49" t="s">
        <v>68</v>
      </c>
      <c r="O26" s="49" t="s">
        <v>68</v>
      </c>
      <c r="P26" s="49" t="s">
        <v>68</v>
      </c>
      <c r="Q26" s="49">
        <f>SUMPRODUCT(Q4:Q24,H4:H24)/H25</f>
        <v>2.6863020846359693</v>
      </c>
      <c r="R26" s="49" t="s">
        <v>68</v>
      </c>
      <c r="S26" s="49" t="s">
        <v>68</v>
      </c>
      <c r="T26" s="49" t="s">
        <v>68</v>
      </c>
      <c r="U26" s="49" t="s">
        <v>68</v>
      </c>
      <c r="V26" s="49">
        <f>SUMPRODUCT(V4:V24,H4:H24)/H25</f>
        <v>4.0095642954178166</v>
      </c>
      <c r="W26" s="49" t="s">
        <v>68</v>
      </c>
      <c r="X26" s="49" t="s">
        <v>68</v>
      </c>
      <c r="Y26" s="49" t="s">
        <v>68</v>
      </c>
      <c r="Z26" s="49">
        <f>SUMPRODUCT(Z4:Z24,H4:H24)/H25</f>
        <v>1.2197143927842842</v>
      </c>
      <c r="AA26" s="49" t="s">
        <v>68</v>
      </c>
      <c r="AB26" s="49" t="s">
        <v>68</v>
      </c>
      <c r="AC26" s="49">
        <f>SUMPRODUCT(AC4:AC24,H4:H24)/H25</f>
        <v>0.27385762353902987</v>
      </c>
      <c r="AD26" s="49" t="s">
        <v>68</v>
      </c>
      <c r="AE26" s="49">
        <f>SUMPRODUCT(AE4:AE24,H4:H24)/H25</f>
        <v>0.84131252649427724</v>
      </c>
      <c r="AF26" s="49" t="s">
        <v>68</v>
      </c>
      <c r="AG26" s="49">
        <f>SUMPRODUCT(AG4:AG24,H4:H24)/H25</f>
        <v>6.1304341906119796E-2</v>
      </c>
      <c r="AH26" s="49" t="s">
        <v>68</v>
      </c>
      <c r="AI26" s="49">
        <f>SUMPRODUCT(AI4:AI24,H4:H24)/H25</f>
        <v>8.5160176830376079E-4</v>
      </c>
      <c r="AJ26" s="34"/>
      <c r="AK26" s="29"/>
      <c r="AL26" s="29"/>
      <c r="AM26" s="29"/>
      <c r="AN26" s="29"/>
      <c r="AO26" s="29"/>
      <c r="AP26" s="29"/>
    </row>
    <row r="27" spans="1:42">
      <c r="AH27" s="29"/>
      <c r="AI27" s="29"/>
      <c r="AJ27" s="29"/>
      <c r="AK27" s="29"/>
      <c r="AL27" s="29"/>
      <c r="AM27" s="29"/>
      <c r="AN27" s="29"/>
      <c r="AO27" s="29"/>
      <c r="AP27" s="29"/>
    </row>
    <row r="28" spans="1:42">
      <c r="AH28" s="29"/>
      <c r="AI28" s="29"/>
      <c r="AJ28" s="29"/>
      <c r="AK28" s="29"/>
      <c r="AL28" s="29"/>
      <c r="AM28" s="29"/>
      <c r="AN28" s="29"/>
      <c r="AO28" s="29"/>
      <c r="AP28" s="29"/>
    </row>
    <row r="29" spans="1:42">
      <c r="AH29" s="29"/>
      <c r="AI29" s="29"/>
      <c r="AJ29" s="29"/>
      <c r="AK29" s="29"/>
      <c r="AL29" s="29"/>
      <c r="AM29" s="29"/>
      <c r="AN29" s="29"/>
      <c r="AO29" s="29"/>
      <c r="AP29" s="29"/>
    </row>
    <row r="30" spans="1:42">
      <c r="AH30" s="29"/>
      <c r="AI30" s="29"/>
      <c r="AJ30" s="29"/>
      <c r="AK30" s="29"/>
      <c r="AL30" s="29"/>
      <c r="AM30" s="29"/>
      <c r="AN30" s="29"/>
      <c r="AO30" s="29"/>
      <c r="AP30" s="29"/>
    </row>
    <row r="31" spans="1:42">
      <c r="AH31" s="29"/>
      <c r="AI31" s="29"/>
      <c r="AJ31" s="29"/>
      <c r="AK31" s="29"/>
      <c r="AL31" s="29"/>
      <c r="AM31" s="29"/>
      <c r="AN31" s="29"/>
      <c r="AO31" s="29"/>
      <c r="AP31" s="29"/>
    </row>
    <row r="32" spans="1:42">
      <c r="AH32" s="29"/>
      <c r="AI32" s="29"/>
      <c r="AJ32" s="29"/>
      <c r="AK32" s="29"/>
      <c r="AL32" s="29"/>
      <c r="AM32" s="29"/>
      <c r="AN32" s="29"/>
      <c r="AO32" s="29"/>
      <c r="AP32" s="29"/>
    </row>
    <row r="33" spans="34:42">
      <c r="AH33" s="29"/>
      <c r="AI33" s="29"/>
      <c r="AJ33" s="29"/>
      <c r="AK33" s="29"/>
      <c r="AL33" s="29"/>
      <c r="AM33" s="29"/>
      <c r="AN33" s="29"/>
      <c r="AO33" s="29"/>
      <c r="AP33" s="29"/>
    </row>
    <row r="34" spans="34:42">
      <c r="AH34" s="29"/>
      <c r="AI34" s="29"/>
      <c r="AJ34" s="29"/>
      <c r="AK34" s="29"/>
      <c r="AL34" s="29"/>
      <c r="AM34" s="29"/>
      <c r="AN34" s="29"/>
      <c r="AO34" s="29"/>
      <c r="AP34" s="29"/>
    </row>
    <row r="35" spans="34:42">
      <c r="AH35" s="29"/>
      <c r="AI35" s="29"/>
      <c r="AJ35" s="29"/>
      <c r="AK35" s="29"/>
      <c r="AL35" s="29"/>
      <c r="AM35" s="29"/>
      <c r="AN35" s="29"/>
      <c r="AO35" s="29"/>
      <c r="AP35" s="29"/>
    </row>
    <row r="36" spans="34:42">
      <c r="AH36" s="29"/>
      <c r="AI36" s="29"/>
      <c r="AJ36" s="29"/>
      <c r="AK36" s="29"/>
      <c r="AL36" s="29"/>
      <c r="AM36" s="29"/>
      <c r="AN36" s="29"/>
      <c r="AO36" s="29"/>
      <c r="AP36" s="29"/>
    </row>
    <row r="37" spans="34:42">
      <c r="AH37" s="29"/>
      <c r="AI37" s="29"/>
      <c r="AJ37" s="29"/>
      <c r="AK37" s="29"/>
      <c r="AL37" s="29"/>
      <c r="AM37" s="29"/>
      <c r="AN37" s="29"/>
      <c r="AO37" s="29"/>
      <c r="AP37" s="29"/>
    </row>
    <row r="38" spans="34:42">
      <c r="AH38" s="29"/>
      <c r="AI38" s="29"/>
      <c r="AJ38" s="29"/>
      <c r="AK38" s="29"/>
      <c r="AL38" s="29"/>
      <c r="AM38" s="29"/>
      <c r="AN38" s="29"/>
      <c r="AO38" s="29"/>
      <c r="AP38" s="29"/>
    </row>
    <row r="39" spans="34:42">
      <c r="AH39" s="29"/>
      <c r="AI39" s="29"/>
      <c r="AJ39" s="29"/>
      <c r="AK39" s="29"/>
      <c r="AL39" s="29"/>
      <c r="AM39" s="29"/>
      <c r="AN39" s="29"/>
      <c r="AO39" s="29"/>
      <c r="AP39" s="29"/>
    </row>
    <row r="40" spans="34:42">
      <c r="AH40" s="29"/>
      <c r="AI40" s="29"/>
      <c r="AJ40" s="29"/>
      <c r="AK40" s="29"/>
      <c r="AL40" s="29"/>
      <c r="AM40" s="29"/>
      <c r="AN40" s="29"/>
      <c r="AO40" s="29"/>
      <c r="AP40" s="29"/>
    </row>
    <row r="41" spans="34:42">
      <c r="AH41" s="29"/>
      <c r="AI41" s="29"/>
      <c r="AJ41" s="29"/>
      <c r="AK41" s="29"/>
      <c r="AL41" s="29"/>
      <c r="AM41" s="29"/>
      <c r="AN41" s="29"/>
      <c r="AO41" s="29"/>
      <c r="AP41" s="29"/>
    </row>
    <row r="42" spans="34:42">
      <c r="AH42" s="29"/>
      <c r="AI42" s="29"/>
      <c r="AJ42" s="29"/>
      <c r="AK42" s="29"/>
      <c r="AL42" s="29"/>
      <c r="AM42" s="29"/>
      <c r="AN42" s="29"/>
      <c r="AO42" s="29"/>
      <c r="AP42" s="29"/>
    </row>
    <row r="43" spans="34:42">
      <c r="AH43" s="29"/>
      <c r="AI43" s="29"/>
      <c r="AJ43" s="29"/>
      <c r="AK43" s="29"/>
      <c r="AL43" s="29"/>
      <c r="AM43" s="29"/>
      <c r="AN43" s="29"/>
      <c r="AO43" s="29"/>
      <c r="AP43" s="29"/>
    </row>
  </sheetData>
  <mergeCells count="31">
    <mergeCell ref="A1:E1"/>
    <mergeCell ref="AJ2:AJ3"/>
    <mergeCell ref="F25:G25"/>
    <mergeCell ref="F26:G26"/>
    <mergeCell ref="M2:P2"/>
    <mergeCell ref="Q2:Q3"/>
    <mergeCell ref="R2:U2"/>
    <mergeCell ref="V2:V3"/>
    <mergeCell ref="W2:Y2"/>
    <mergeCell ref="AG2:AG3"/>
    <mergeCell ref="AH2:AH3"/>
    <mergeCell ref="AI2:AI3"/>
    <mergeCell ref="G2:G3"/>
    <mergeCell ref="AE2:AE3"/>
    <mergeCell ref="AF2:AF3"/>
    <mergeCell ref="Z2:Z3"/>
    <mergeCell ref="AA2:AA3"/>
    <mergeCell ref="AB2:AB3"/>
    <mergeCell ref="AC2:AC3"/>
    <mergeCell ref="AD2:AD3"/>
    <mergeCell ref="H2:H3"/>
    <mergeCell ref="I2:I3"/>
    <mergeCell ref="J2:J3"/>
    <mergeCell ref="K2:K3"/>
    <mergeCell ref="L2:L3"/>
    <mergeCell ref="F2:F3"/>
    <mergeCell ref="A2:A3"/>
    <mergeCell ref="B2:B3"/>
    <mergeCell ref="C2:C3"/>
    <mergeCell ref="D2:D3"/>
    <mergeCell ref="E2:E3"/>
  </mergeCells>
  <printOptions horizontalCentered="1"/>
  <pageMargins left="0.63235294117647056" right="0.25" top="0.75" bottom="0.75" header="0.3" footer="0.3"/>
  <pageSetup paperSize="8" scale="41" fitToHeight="0" orientation="landscape" r:id="rId1"/>
  <colBreaks count="1" manualBreakCount="1">
    <brk id="3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1"/>
  <sheetViews>
    <sheetView view="pageLayout" zoomScaleNormal="90" zoomScaleSheetLayoutView="50" workbookViewId="0">
      <selection activeCell="O69" sqref="O69"/>
    </sheetView>
  </sheetViews>
  <sheetFormatPr defaultColWidth="9" defaultRowHeight="23.25"/>
  <cols>
    <col min="1" max="1" width="28.375" style="4" customWidth="1"/>
    <col min="2" max="4" width="9.125" style="4"/>
    <col min="5" max="5" width="25.25" style="4" bestFit="1" customWidth="1"/>
    <col min="6" max="7" width="9.125" style="4"/>
    <col min="8" max="8" width="10.125" style="4" customWidth="1"/>
    <col min="9" max="9" width="10.75" style="4" customWidth="1"/>
    <col min="10" max="10" width="9.125" style="4" customWidth="1"/>
    <col min="11" max="11" width="10.75" style="4" customWidth="1"/>
    <col min="12" max="13" width="9.125" style="4" customWidth="1"/>
    <col min="14" max="14" width="13.125" style="4" customWidth="1"/>
    <col min="15" max="15" width="12" style="4" customWidth="1"/>
    <col min="16" max="16" width="9.125" style="4" customWidth="1"/>
    <col min="17" max="17" width="14.125" style="4" customWidth="1"/>
    <col min="18" max="18" width="10.875" style="4" customWidth="1"/>
    <col min="19" max="19" width="16.625" style="4" customWidth="1"/>
    <col min="20" max="20" width="13" style="4" customWidth="1"/>
    <col min="21" max="21" width="11.75" style="4" customWidth="1"/>
    <col min="22" max="22" width="12.375" style="4" customWidth="1"/>
    <col min="23" max="23" width="13.375" style="4" customWidth="1"/>
    <col min="24" max="24" width="16.125" style="4" customWidth="1"/>
    <col min="25" max="25" width="10.75" style="4" customWidth="1"/>
    <col min="26" max="26" width="11.125" style="4" customWidth="1"/>
    <col min="27" max="28" width="10.375" style="4" customWidth="1"/>
    <col min="29" max="29" width="21.125" style="4" customWidth="1"/>
    <col min="30" max="30" width="12" style="4" customWidth="1"/>
    <col min="31" max="31" width="9.125" style="4" customWidth="1"/>
    <col min="32" max="32" width="14.25" style="4" customWidth="1"/>
    <col min="33" max="33" width="11" style="4" customWidth="1"/>
    <col min="34" max="34" width="11.75" style="4" customWidth="1"/>
    <col min="35" max="35" width="9" style="4" customWidth="1"/>
    <col min="36" max="16384" width="9" style="4"/>
  </cols>
  <sheetData>
    <row r="1" spans="1:41">
      <c r="A1" s="96" t="s">
        <v>111</v>
      </c>
      <c r="B1" s="96"/>
      <c r="C1" s="96"/>
      <c r="D1" s="96"/>
      <c r="E1" s="96"/>
    </row>
    <row r="2" spans="1:41" ht="21" customHeight="1">
      <c r="A2" s="66" t="s">
        <v>124</v>
      </c>
      <c r="B2" s="66" t="s">
        <v>0</v>
      </c>
      <c r="C2" s="90" t="s">
        <v>1</v>
      </c>
      <c r="D2" s="88" t="s">
        <v>2</v>
      </c>
      <c r="E2" s="66" t="s">
        <v>3</v>
      </c>
      <c r="F2" s="66" t="s">
        <v>125</v>
      </c>
      <c r="G2" s="66" t="s">
        <v>126</v>
      </c>
      <c r="H2" s="95" t="s">
        <v>127</v>
      </c>
      <c r="I2" s="66" t="s">
        <v>4</v>
      </c>
      <c r="J2" s="66" t="s">
        <v>5</v>
      </c>
      <c r="K2" s="87" t="s">
        <v>6</v>
      </c>
      <c r="L2" s="66" t="s">
        <v>7</v>
      </c>
      <c r="M2" s="94" t="s">
        <v>128</v>
      </c>
      <c r="N2" s="94"/>
      <c r="O2" s="94"/>
      <c r="P2" s="94"/>
      <c r="Q2" s="83" t="s">
        <v>129</v>
      </c>
      <c r="R2" s="94" t="s">
        <v>130</v>
      </c>
      <c r="S2" s="94"/>
      <c r="T2" s="94"/>
      <c r="U2" s="94"/>
      <c r="V2" s="83" t="s">
        <v>131</v>
      </c>
      <c r="W2" s="80" t="s">
        <v>132</v>
      </c>
      <c r="X2" s="81"/>
      <c r="Y2" s="82"/>
      <c r="Z2" s="83" t="s">
        <v>133</v>
      </c>
      <c r="AA2" s="84" t="s">
        <v>134</v>
      </c>
      <c r="AB2" s="84" t="s">
        <v>135</v>
      </c>
      <c r="AC2" s="85" t="s">
        <v>136</v>
      </c>
      <c r="AD2" s="71" t="s">
        <v>137</v>
      </c>
      <c r="AE2" s="75" t="s">
        <v>138</v>
      </c>
      <c r="AF2" s="71" t="s">
        <v>139</v>
      </c>
      <c r="AG2" s="85" t="s">
        <v>140</v>
      </c>
      <c r="AH2" s="71" t="s">
        <v>141</v>
      </c>
      <c r="AI2" s="71" t="s">
        <v>142</v>
      </c>
      <c r="AJ2" s="19"/>
      <c r="AK2" s="19"/>
      <c r="AL2" s="19"/>
      <c r="AM2" s="19"/>
      <c r="AN2" s="19"/>
      <c r="AO2" s="19"/>
    </row>
    <row r="3" spans="1:41" ht="46.5" customHeight="1">
      <c r="A3" s="66"/>
      <c r="B3" s="66"/>
      <c r="C3" s="90"/>
      <c r="D3" s="88"/>
      <c r="E3" s="66"/>
      <c r="F3" s="66"/>
      <c r="G3" s="66"/>
      <c r="H3" s="95"/>
      <c r="I3" s="66"/>
      <c r="J3" s="66"/>
      <c r="K3" s="87"/>
      <c r="L3" s="66"/>
      <c r="M3" s="44" t="s">
        <v>143</v>
      </c>
      <c r="N3" s="45" t="s">
        <v>144</v>
      </c>
      <c r="O3" s="45" t="s">
        <v>145</v>
      </c>
      <c r="P3" s="44" t="s">
        <v>146</v>
      </c>
      <c r="Q3" s="83"/>
      <c r="R3" s="44" t="s">
        <v>147</v>
      </c>
      <c r="S3" s="45" t="s">
        <v>148</v>
      </c>
      <c r="T3" s="45" t="s">
        <v>149</v>
      </c>
      <c r="U3" s="44" t="s">
        <v>150</v>
      </c>
      <c r="V3" s="83"/>
      <c r="W3" s="44" t="s">
        <v>151</v>
      </c>
      <c r="X3" s="45" t="s">
        <v>152</v>
      </c>
      <c r="Y3" s="44" t="s">
        <v>153</v>
      </c>
      <c r="Z3" s="83"/>
      <c r="AA3" s="84"/>
      <c r="AB3" s="84"/>
      <c r="AC3" s="86"/>
      <c r="AD3" s="72"/>
      <c r="AE3" s="76"/>
      <c r="AF3" s="72"/>
      <c r="AG3" s="86"/>
      <c r="AH3" s="72"/>
      <c r="AI3" s="72"/>
      <c r="AJ3" s="19"/>
      <c r="AK3" s="19"/>
      <c r="AL3" s="19"/>
      <c r="AM3" s="19"/>
      <c r="AN3" s="19"/>
      <c r="AO3" s="19"/>
    </row>
    <row r="4" spans="1:41">
      <c r="A4" s="5" t="s">
        <v>45</v>
      </c>
      <c r="B4" s="5">
        <v>318</v>
      </c>
      <c r="C4" s="6">
        <v>404</v>
      </c>
      <c r="D4" s="7">
        <v>200</v>
      </c>
      <c r="E4" s="8" t="s">
        <v>46</v>
      </c>
      <c r="F4" s="9">
        <v>30000</v>
      </c>
      <c r="G4" s="9">
        <v>49640</v>
      </c>
      <c r="H4" s="10">
        <v>19.64</v>
      </c>
      <c r="I4" s="7">
        <v>4</v>
      </c>
      <c r="J4" s="7" t="s">
        <v>123</v>
      </c>
      <c r="K4" s="11">
        <v>42150</v>
      </c>
      <c r="L4" s="8" t="s">
        <v>79</v>
      </c>
      <c r="M4" s="37">
        <v>13.125</v>
      </c>
      <c r="N4" s="37">
        <v>4.8250000000000002</v>
      </c>
      <c r="O4" s="37">
        <v>1.325</v>
      </c>
      <c r="P4" s="37">
        <v>0.22500000000000001</v>
      </c>
      <c r="Q4" s="37">
        <v>2.3111299999999999</v>
      </c>
      <c r="R4" s="37">
        <v>19.45</v>
      </c>
      <c r="S4" s="37">
        <v>0</v>
      </c>
      <c r="T4" s="37">
        <v>0</v>
      </c>
      <c r="U4" s="37">
        <v>0.05</v>
      </c>
      <c r="V4" s="37">
        <v>1.4054800000000001</v>
      </c>
      <c r="W4" s="37">
        <v>0</v>
      </c>
      <c r="X4" s="37">
        <v>0</v>
      </c>
      <c r="Y4" s="37">
        <v>19.5</v>
      </c>
      <c r="Z4" s="37">
        <v>1.3361000000000001</v>
      </c>
      <c r="AA4" s="37">
        <v>315.5</v>
      </c>
      <c r="AB4" s="37">
        <v>70</v>
      </c>
      <c r="AC4" s="37">
        <v>0.50989234797788752</v>
      </c>
      <c r="AD4" s="37">
        <v>0</v>
      </c>
      <c r="AE4" s="37">
        <v>0</v>
      </c>
      <c r="AF4" s="37">
        <v>15.15</v>
      </c>
      <c r="AG4" s="37">
        <v>2.2039569391911547E-2</v>
      </c>
      <c r="AH4" s="37">
        <v>0</v>
      </c>
      <c r="AI4" s="37">
        <f t="shared" ref="AI4:AI24" si="0">AH4/(3.5*H4*1000)*100</f>
        <v>0</v>
      </c>
      <c r="AJ4" s="19"/>
      <c r="AK4" s="35"/>
      <c r="AL4" s="35"/>
      <c r="AM4" s="19"/>
      <c r="AN4" s="19"/>
      <c r="AO4" s="19"/>
    </row>
    <row r="5" spans="1:41">
      <c r="A5" s="5" t="s">
        <v>45</v>
      </c>
      <c r="B5" s="5">
        <v>318</v>
      </c>
      <c r="C5" s="6">
        <v>404</v>
      </c>
      <c r="D5" s="7">
        <v>200</v>
      </c>
      <c r="E5" s="8" t="s">
        <v>46</v>
      </c>
      <c r="F5" s="9">
        <v>49640</v>
      </c>
      <c r="G5" s="9">
        <v>30000</v>
      </c>
      <c r="H5" s="10">
        <v>19.64</v>
      </c>
      <c r="I5" s="7">
        <v>4</v>
      </c>
      <c r="J5" s="7" t="s">
        <v>14</v>
      </c>
      <c r="K5" s="11">
        <v>42150</v>
      </c>
      <c r="L5" s="8" t="s">
        <v>79</v>
      </c>
      <c r="M5" s="37">
        <v>13.125</v>
      </c>
      <c r="N5" s="37">
        <v>4.9749999999999996</v>
      </c>
      <c r="O5" s="37">
        <v>1.075</v>
      </c>
      <c r="P5" s="37">
        <v>0.27500000000000002</v>
      </c>
      <c r="Q5" s="37">
        <v>2.34314</v>
      </c>
      <c r="R5" s="37">
        <v>19.45</v>
      </c>
      <c r="S5" s="37">
        <v>0</v>
      </c>
      <c r="T5" s="37">
        <v>0</v>
      </c>
      <c r="U5" s="37">
        <v>0</v>
      </c>
      <c r="V5" s="37">
        <v>1.47112</v>
      </c>
      <c r="W5" s="37">
        <v>0</v>
      </c>
      <c r="X5" s="37">
        <v>0</v>
      </c>
      <c r="Y5" s="37">
        <v>19.45</v>
      </c>
      <c r="Z5" s="37">
        <v>1.29471</v>
      </c>
      <c r="AA5" s="37">
        <v>103.13</v>
      </c>
      <c r="AB5" s="37">
        <v>5</v>
      </c>
      <c r="AC5" s="37">
        <v>0.1536659877800407</v>
      </c>
      <c r="AD5" s="37">
        <v>0</v>
      </c>
      <c r="AE5" s="37">
        <v>0</v>
      </c>
      <c r="AF5" s="37">
        <v>0</v>
      </c>
      <c r="AG5" s="37">
        <v>0</v>
      </c>
      <c r="AH5" s="37">
        <v>0</v>
      </c>
      <c r="AI5" s="37">
        <f t="shared" si="0"/>
        <v>0</v>
      </c>
      <c r="AJ5" s="19"/>
      <c r="AK5" s="35"/>
      <c r="AL5" s="35"/>
      <c r="AM5" s="19"/>
      <c r="AN5" s="19"/>
      <c r="AO5" s="19"/>
    </row>
    <row r="6" spans="1:41">
      <c r="A6" s="5" t="s">
        <v>45</v>
      </c>
      <c r="B6" s="5">
        <v>318</v>
      </c>
      <c r="C6" s="6">
        <v>406</v>
      </c>
      <c r="D6" s="7">
        <v>102</v>
      </c>
      <c r="E6" s="8" t="s">
        <v>47</v>
      </c>
      <c r="F6" s="9">
        <v>54775</v>
      </c>
      <c r="G6" s="9">
        <v>75725</v>
      </c>
      <c r="H6" s="10">
        <v>20.95</v>
      </c>
      <c r="I6" s="7">
        <v>4</v>
      </c>
      <c r="J6" s="7" t="s">
        <v>122</v>
      </c>
      <c r="K6" s="11">
        <v>42149</v>
      </c>
      <c r="L6" s="8" t="s">
        <v>79</v>
      </c>
      <c r="M6" s="37">
        <v>13.9</v>
      </c>
      <c r="N6" s="37">
        <v>4.6749999999999998</v>
      </c>
      <c r="O6" s="37">
        <v>1.625</v>
      </c>
      <c r="P6" s="37">
        <v>0.7</v>
      </c>
      <c r="Q6" s="37">
        <v>2.4477799999999998</v>
      </c>
      <c r="R6" s="37">
        <v>19.45</v>
      </c>
      <c r="S6" s="37">
        <v>1.325</v>
      </c>
      <c r="T6" s="37">
        <v>0.125</v>
      </c>
      <c r="U6" s="37">
        <v>0</v>
      </c>
      <c r="V6" s="37">
        <v>5.6785800000000002</v>
      </c>
      <c r="W6" s="37">
        <v>0</v>
      </c>
      <c r="X6" s="37">
        <v>0</v>
      </c>
      <c r="Y6" s="37">
        <v>20.9</v>
      </c>
      <c r="Z6" s="37">
        <v>1.18327</v>
      </c>
      <c r="AA6" s="37">
        <v>77.25</v>
      </c>
      <c r="AB6" s="37">
        <v>0</v>
      </c>
      <c r="AC6" s="37">
        <v>0.10535288100920559</v>
      </c>
      <c r="AD6" s="37">
        <v>0</v>
      </c>
      <c r="AE6" s="37">
        <v>0</v>
      </c>
      <c r="AF6" s="37">
        <v>19.04</v>
      </c>
      <c r="AG6" s="37">
        <v>2.5966587112171834E-2</v>
      </c>
      <c r="AH6" s="37">
        <v>0</v>
      </c>
      <c r="AI6" s="37">
        <f t="shared" si="0"/>
        <v>0</v>
      </c>
      <c r="AJ6" s="19"/>
      <c r="AK6" s="35"/>
      <c r="AL6" s="35"/>
      <c r="AM6" s="19"/>
      <c r="AN6" s="19"/>
      <c r="AO6" s="19"/>
    </row>
    <row r="7" spans="1:41">
      <c r="A7" s="5" t="s">
        <v>45</v>
      </c>
      <c r="B7" s="5">
        <v>318</v>
      </c>
      <c r="C7" s="6">
        <v>406</v>
      </c>
      <c r="D7" s="7">
        <v>102</v>
      </c>
      <c r="E7" s="8" t="s">
        <v>47</v>
      </c>
      <c r="F7" s="9">
        <v>75725</v>
      </c>
      <c r="G7" s="9">
        <v>54775</v>
      </c>
      <c r="H7" s="10">
        <v>20.95</v>
      </c>
      <c r="I7" s="7">
        <v>4</v>
      </c>
      <c r="J7" s="7" t="s">
        <v>11</v>
      </c>
      <c r="K7" s="11">
        <v>42149</v>
      </c>
      <c r="L7" s="8" t="s">
        <v>79</v>
      </c>
      <c r="M7" s="37">
        <v>15.75</v>
      </c>
      <c r="N7" s="37">
        <v>3.75</v>
      </c>
      <c r="O7" s="37">
        <v>1.0249999999999999</v>
      </c>
      <c r="P7" s="37">
        <v>0.4</v>
      </c>
      <c r="Q7" s="37">
        <v>2.1859099999999998</v>
      </c>
      <c r="R7" s="37">
        <v>19.975000000000001</v>
      </c>
      <c r="S7" s="37">
        <v>0.875</v>
      </c>
      <c r="T7" s="37">
        <v>0.05</v>
      </c>
      <c r="U7" s="37">
        <v>2.5000000000000001E-2</v>
      </c>
      <c r="V7" s="37">
        <v>4.7749499999999996</v>
      </c>
      <c r="W7" s="37">
        <v>0</v>
      </c>
      <c r="X7" s="37">
        <v>0</v>
      </c>
      <c r="Y7" s="37">
        <v>20.924999999999997</v>
      </c>
      <c r="Z7" s="37">
        <v>1.2238100000000001</v>
      </c>
      <c r="AA7" s="37">
        <v>436.02</v>
      </c>
      <c r="AB7" s="37">
        <v>35</v>
      </c>
      <c r="AC7" s="37">
        <v>0.61850664848278214</v>
      </c>
      <c r="AD7" s="37">
        <v>0</v>
      </c>
      <c r="AE7" s="37">
        <v>0</v>
      </c>
      <c r="AF7" s="37">
        <v>4.18</v>
      </c>
      <c r="AG7" s="37">
        <v>5.7006478008864636E-3</v>
      </c>
      <c r="AH7" s="37">
        <v>0</v>
      </c>
      <c r="AI7" s="37">
        <f t="shared" si="0"/>
        <v>0</v>
      </c>
      <c r="AJ7" s="19"/>
      <c r="AK7" s="35"/>
      <c r="AL7" s="35"/>
      <c r="AM7" s="19"/>
      <c r="AN7" s="19"/>
      <c r="AO7" s="19"/>
    </row>
    <row r="8" spans="1:41">
      <c r="A8" s="5" t="s">
        <v>45</v>
      </c>
      <c r="B8" s="5">
        <v>318</v>
      </c>
      <c r="C8" s="6">
        <v>406</v>
      </c>
      <c r="D8" s="7">
        <v>103</v>
      </c>
      <c r="E8" s="8" t="s">
        <v>48</v>
      </c>
      <c r="F8" s="9" t="s">
        <v>50</v>
      </c>
      <c r="G8" s="9">
        <v>92974</v>
      </c>
      <c r="H8" s="10">
        <v>6.9160000000000004</v>
      </c>
      <c r="I8" s="7">
        <v>2</v>
      </c>
      <c r="J8" s="7" t="s">
        <v>11</v>
      </c>
      <c r="K8" s="11">
        <v>42149</v>
      </c>
      <c r="L8" s="8" t="s">
        <v>79</v>
      </c>
      <c r="M8" s="37">
        <v>3.6749999999999998</v>
      </c>
      <c r="N8" s="37">
        <v>2.3250000000000002</v>
      </c>
      <c r="O8" s="37">
        <v>0.67500000000000004</v>
      </c>
      <c r="P8" s="37">
        <v>0.15</v>
      </c>
      <c r="Q8" s="37">
        <v>2.62147</v>
      </c>
      <c r="R8" s="37">
        <v>6.5</v>
      </c>
      <c r="S8" s="37">
        <v>0.3</v>
      </c>
      <c r="T8" s="37">
        <v>2.5000000000000001E-2</v>
      </c>
      <c r="U8" s="37">
        <v>0</v>
      </c>
      <c r="V8" s="37">
        <v>4.9848400000000002</v>
      </c>
      <c r="W8" s="37">
        <v>0</v>
      </c>
      <c r="X8" s="37">
        <v>0</v>
      </c>
      <c r="Y8" s="37">
        <v>6.8250000000000002</v>
      </c>
      <c r="Z8" s="37">
        <v>1.4700599999999999</v>
      </c>
      <c r="AA8" s="37">
        <v>117.57</v>
      </c>
      <c r="AB8" s="37">
        <v>0</v>
      </c>
      <c r="AC8" s="37">
        <v>0.48570602330000817</v>
      </c>
      <c r="AD8" s="37">
        <v>0</v>
      </c>
      <c r="AE8" s="37">
        <v>0</v>
      </c>
      <c r="AF8" s="37">
        <v>0</v>
      </c>
      <c r="AG8" s="37">
        <v>0</v>
      </c>
      <c r="AH8" s="37">
        <v>0</v>
      </c>
      <c r="AI8" s="37">
        <f t="shared" si="0"/>
        <v>0</v>
      </c>
      <c r="AJ8" s="19"/>
      <c r="AK8" s="35"/>
      <c r="AL8" s="35"/>
      <c r="AM8" s="19"/>
      <c r="AN8" s="19"/>
      <c r="AO8" s="19"/>
    </row>
    <row r="9" spans="1:41">
      <c r="A9" s="5" t="s">
        <v>45</v>
      </c>
      <c r="B9" s="5">
        <v>318</v>
      </c>
      <c r="C9" s="6">
        <v>406</v>
      </c>
      <c r="D9" s="7">
        <v>103</v>
      </c>
      <c r="E9" s="8" t="s">
        <v>48</v>
      </c>
      <c r="F9" s="9" t="s">
        <v>51</v>
      </c>
      <c r="G9" s="9" t="s">
        <v>52</v>
      </c>
      <c r="H9" s="10">
        <v>13.39</v>
      </c>
      <c r="I9" s="7">
        <v>2</v>
      </c>
      <c r="J9" s="7" t="s">
        <v>122</v>
      </c>
      <c r="K9" s="11">
        <v>42149</v>
      </c>
      <c r="L9" s="8" t="s">
        <v>79</v>
      </c>
      <c r="M9" s="37">
        <v>9.9250000000000007</v>
      </c>
      <c r="N9" s="37">
        <v>2.5499999999999998</v>
      </c>
      <c r="O9" s="37">
        <v>0.65</v>
      </c>
      <c r="P9" s="37">
        <v>0.35</v>
      </c>
      <c r="Q9" s="37">
        <v>2.2946599999999999</v>
      </c>
      <c r="R9" s="37">
        <v>13.074999999999999</v>
      </c>
      <c r="S9" s="37">
        <v>0.375</v>
      </c>
      <c r="T9" s="37">
        <v>2.5000000000000001E-2</v>
      </c>
      <c r="U9" s="37">
        <v>0</v>
      </c>
      <c r="V9" s="37">
        <v>4.3458699999999997</v>
      </c>
      <c r="W9" s="37">
        <v>0</v>
      </c>
      <c r="X9" s="37">
        <v>0</v>
      </c>
      <c r="Y9" s="37">
        <v>13.475000000000001</v>
      </c>
      <c r="Z9" s="37">
        <v>1.0960399999999999</v>
      </c>
      <c r="AA9" s="37">
        <v>0</v>
      </c>
      <c r="AB9" s="37">
        <v>1.04</v>
      </c>
      <c r="AC9" s="37">
        <v>1.1095700416088768E-3</v>
      </c>
      <c r="AD9" s="37">
        <v>0</v>
      </c>
      <c r="AE9" s="37">
        <v>0</v>
      </c>
      <c r="AF9" s="37">
        <v>0</v>
      </c>
      <c r="AG9" s="37">
        <v>0</v>
      </c>
      <c r="AH9" s="37">
        <v>0</v>
      </c>
      <c r="AI9" s="37">
        <f t="shared" si="0"/>
        <v>0</v>
      </c>
      <c r="AJ9" s="19"/>
      <c r="AK9" s="35"/>
      <c r="AL9" s="35"/>
      <c r="AM9" s="19"/>
      <c r="AN9" s="19"/>
      <c r="AO9" s="19"/>
    </row>
    <row r="10" spans="1:41">
      <c r="A10" s="5" t="s">
        <v>45</v>
      </c>
      <c r="B10" s="5">
        <v>318</v>
      </c>
      <c r="C10" s="6">
        <v>406</v>
      </c>
      <c r="D10" s="7">
        <v>103</v>
      </c>
      <c r="E10" s="8" t="s">
        <v>48</v>
      </c>
      <c r="F10" s="9" t="s">
        <v>52</v>
      </c>
      <c r="G10" s="9" t="s">
        <v>51</v>
      </c>
      <c r="H10" s="10">
        <v>13.39</v>
      </c>
      <c r="I10" s="7">
        <v>2</v>
      </c>
      <c r="J10" s="7" t="s">
        <v>11</v>
      </c>
      <c r="K10" s="11">
        <v>42150</v>
      </c>
      <c r="L10" s="8" t="s">
        <v>79</v>
      </c>
      <c r="M10" s="37">
        <v>10.025</v>
      </c>
      <c r="N10" s="37">
        <v>2.375</v>
      </c>
      <c r="O10" s="37">
        <v>0.72499999999999998</v>
      </c>
      <c r="P10" s="37">
        <v>0.35</v>
      </c>
      <c r="Q10" s="37">
        <v>2.2697799999999999</v>
      </c>
      <c r="R10" s="37">
        <v>13.25</v>
      </c>
      <c r="S10" s="37">
        <v>0.2</v>
      </c>
      <c r="T10" s="37">
        <v>2.5000000000000001E-2</v>
      </c>
      <c r="U10" s="37">
        <v>0</v>
      </c>
      <c r="V10" s="37">
        <v>3.7820299999999998</v>
      </c>
      <c r="W10" s="37">
        <v>0</v>
      </c>
      <c r="X10" s="37">
        <v>0</v>
      </c>
      <c r="Y10" s="37">
        <v>13.475</v>
      </c>
      <c r="Z10" s="37">
        <v>1.0749299999999999</v>
      </c>
      <c r="AA10" s="37">
        <v>103.71</v>
      </c>
      <c r="AB10" s="37">
        <v>2</v>
      </c>
      <c r="AC10" s="37">
        <v>0.22342899818627973</v>
      </c>
      <c r="AD10" s="37">
        <v>0</v>
      </c>
      <c r="AE10" s="37">
        <v>0</v>
      </c>
      <c r="AF10" s="37">
        <v>0</v>
      </c>
      <c r="AG10" s="37">
        <v>0</v>
      </c>
      <c r="AH10" s="37">
        <v>0</v>
      </c>
      <c r="AI10" s="37">
        <f t="shared" si="0"/>
        <v>0</v>
      </c>
      <c r="AJ10" s="19"/>
      <c r="AK10" s="35"/>
      <c r="AL10" s="35"/>
      <c r="AM10" s="19"/>
      <c r="AN10" s="19"/>
      <c r="AO10" s="19"/>
    </row>
    <row r="11" spans="1:41">
      <c r="A11" s="5" t="s">
        <v>45</v>
      </c>
      <c r="B11" s="5">
        <v>318</v>
      </c>
      <c r="C11" s="6">
        <v>406</v>
      </c>
      <c r="D11" s="7">
        <v>103</v>
      </c>
      <c r="E11" s="8" t="s">
        <v>48</v>
      </c>
      <c r="F11" s="9" t="s">
        <v>50</v>
      </c>
      <c r="G11" s="9" t="s">
        <v>49</v>
      </c>
      <c r="H11" s="10">
        <v>6.9160000000000004</v>
      </c>
      <c r="I11" s="7">
        <v>2</v>
      </c>
      <c r="J11" s="7" t="s">
        <v>122</v>
      </c>
      <c r="K11" s="11">
        <v>42150</v>
      </c>
      <c r="L11" s="8" t="s">
        <v>79</v>
      </c>
      <c r="M11" s="37">
        <v>3.9750000000000001</v>
      </c>
      <c r="N11" s="37">
        <v>1.675</v>
      </c>
      <c r="O11" s="37">
        <v>0.85</v>
      </c>
      <c r="P11" s="37">
        <v>0.35</v>
      </c>
      <c r="Q11" s="37">
        <v>2.7194199999999999</v>
      </c>
      <c r="R11" s="37">
        <v>6.75</v>
      </c>
      <c r="S11" s="37">
        <v>0.05</v>
      </c>
      <c r="T11" s="37">
        <v>0.05</v>
      </c>
      <c r="U11" s="37">
        <v>0</v>
      </c>
      <c r="V11" s="37">
        <v>4.7724700000000002</v>
      </c>
      <c r="W11" s="37">
        <v>0</v>
      </c>
      <c r="X11" s="37">
        <v>0</v>
      </c>
      <c r="Y11" s="37">
        <v>6.85</v>
      </c>
      <c r="Z11" s="37">
        <v>1.50177</v>
      </c>
      <c r="AA11" s="37">
        <v>7.7</v>
      </c>
      <c r="AB11" s="37">
        <v>1.88</v>
      </c>
      <c r="AC11" s="37">
        <v>3.5693629678592076E-2</v>
      </c>
      <c r="AD11" s="37">
        <v>9.5</v>
      </c>
      <c r="AE11" s="37">
        <v>3.9246467817896383E-2</v>
      </c>
      <c r="AF11" s="37">
        <v>0</v>
      </c>
      <c r="AG11" s="37">
        <v>0</v>
      </c>
      <c r="AH11" s="37">
        <v>0</v>
      </c>
      <c r="AI11" s="37">
        <f t="shared" si="0"/>
        <v>0</v>
      </c>
      <c r="AJ11" s="19"/>
      <c r="AK11" s="35"/>
      <c r="AL11" s="35"/>
      <c r="AM11" s="19"/>
      <c r="AN11" s="19"/>
      <c r="AO11" s="19"/>
    </row>
    <row r="12" spans="1:41">
      <c r="A12" s="5" t="s">
        <v>45</v>
      </c>
      <c r="B12" s="5">
        <v>318</v>
      </c>
      <c r="C12" s="6">
        <v>416</v>
      </c>
      <c r="D12" s="7">
        <v>101</v>
      </c>
      <c r="E12" s="8" t="s">
        <v>53</v>
      </c>
      <c r="F12" s="9">
        <v>0</v>
      </c>
      <c r="G12" s="9">
        <v>37039</v>
      </c>
      <c r="H12" s="10">
        <v>37.039000000000001</v>
      </c>
      <c r="I12" s="7">
        <v>4</v>
      </c>
      <c r="J12" s="7" t="s">
        <v>123</v>
      </c>
      <c r="K12" s="11">
        <v>42150</v>
      </c>
      <c r="L12" s="8" t="s">
        <v>79</v>
      </c>
      <c r="M12" s="37">
        <v>20.675000000000001</v>
      </c>
      <c r="N12" s="37">
        <v>10.45</v>
      </c>
      <c r="O12" s="37">
        <v>4.6749999999999998</v>
      </c>
      <c r="P12" s="37">
        <v>1.3</v>
      </c>
      <c r="Q12" s="37">
        <v>2.6375899999999999</v>
      </c>
      <c r="R12" s="37">
        <v>34.5</v>
      </c>
      <c r="S12" s="37">
        <v>2.0750000000000002</v>
      </c>
      <c r="T12" s="37">
        <v>0.42499999999999999</v>
      </c>
      <c r="U12" s="37">
        <v>0.1</v>
      </c>
      <c r="V12" s="39">
        <v>4.5005300000000004</v>
      </c>
      <c r="W12" s="37">
        <v>0</v>
      </c>
      <c r="X12" s="37">
        <v>0</v>
      </c>
      <c r="Y12" s="37">
        <v>37.099999999999994</v>
      </c>
      <c r="Z12" s="39">
        <v>1.1319699999999999</v>
      </c>
      <c r="AA12" s="37">
        <v>0</v>
      </c>
      <c r="AB12" s="37">
        <v>57</v>
      </c>
      <c r="AC12" s="37">
        <v>2.1984549104611738E-2</v>
      </c>
      <c r="AD12" s="37">
        <v>0</v>
      </c>
      <c r="AE12" s="37">
        <v>0</v>
      </c>
      <c r="AF12" s="37">
        <v>0</v>
      </c>
      <c r="AG12" s="37">
        <v>0</v>
      </c>
      <c r="AH12" s="37">
        <v>0</v>
      </c>
      <c r="AI12" s="37">
        <f t="shared" si="0"/>
        <v>0</v>
      </c>
      <c r="AJ12" s="19"/>
      <c r="AK12" s="35"/>
      <c r="AL12" s="35"/>
      <c r="AM12" s="19"/>
      <c r="AN12" s="19"/>
      <c r="AO12" s="19"/>
    </row>
    <row r="13" spans="1:41">
      <c r="A13" s="5" t="s">
        <v>45</v>
      </c>
      <c r="B13" s="5">
        <v>318</v>
      </c>
      <c r="C13" s="6">
        <v>416</v>
      </c>
      <c r="D13" s="7">
        <v>101</v>
      </c>
      <c r="E13" s="8" t="s">
        <v>53</v>
      </c>
      <c r="F13" s="9">
        <v>37039</v>
      </c>
      <c r="G13" s="9">
        <v>0</v>
      </c>
      <c r="H13" s="10">
        <v>37.039000000000001</v>
      </c>
      <c r="I13" s="7">
        <v>4</v>
      </c>
      <c r="J13" s="7" t="s">
        <v>14</v>
      </c>
      <c r="K13" s="11">
        <v>42150</v>
      </c>
      <c r="L13" s="8" t="s">
        <v>79</v>
      </c>
      <c r="M13" s="37">
        <v>20.024999999999999</v>
      </c>
      <c r="N13" s="37">
        <v>10.4</v>
      </c>
      <c r="O13" s="37">
        <v>5.0750000000000002</v>
      </c>
      <c r="P13" s="37">
        <v>1.55</v>
      </c>
      <c r="Q13" s="37">
        <v>2.6620599999999999</v>
      </c>
      <c r="R13" s="37">
        <v>34.125</v>
      </c>
      <c r="S13" s="37">
        <v>2.4750000000000001</v>
      </c>
      <c r="T13" s="37">
        <v>0.4</v>
      </c>
      <c r="U13" s="37">
        <v>0.05</v>
      </c>
      <c r="V13" s="39">
        <v>4.7019500000000001</v>
      </c>
      <c r="W13" s="37">
        <v>0</v>
      </c>
      <c r="X13" s="37">
        <v>0</v>
      </c>
      <c r="Y13" s="37">
        <v>37.049999999999997</v>
      </c>
      <c r="Z13" s="39">
        <v>1.1552899999999999</v>
      </c>
      <c r="AA13" s="37">
        <v>205.07</v>
      </c>
      <c r="AB13" s="37">
        <v>167</v>
      </c>
      <c r="AC13" s="37">
        <v>0.22259934509185295</v>
      </c>
      <c r="AD13" s="37">
        <v>644</v>
      </c>
      <c r="AE13" s="37">
        <v>0.49677367099543718</v>
      </c>
      <c r="AF13" s="37">
        <v>0</v>
      </c>
      <c r="AG13" s="37">
        <v>0</v>
      </c>
      <c r="AH13" s="37">
        <v>0</v>
      </c>
      <c r="AI13" s="37">
        <f t="shared" si="0"/>
        <v>0</v>
      </c>
      <c r="AJ13" s="19"/>
      <c r="AK13" s="35"/>
      <c r="AL13" s="35"/>
      <c r="AM13" s="19"/>
      <c r="AN13" s="19"/>
      <c r="AO13" s="19"/>
    </row>
    <row r="14" spans="1:41">
      <c r="A14" s="5" t="s">
        <v>45</v>
      </c>
      <c r="B14" s="5">
        <v>318</v>
      </c>
      <c r="C14" s="6">
        <v>4051</v>
      </c>
      <c r="D14" s="7">
        <v>100</v>
      </c>
      <c r="E14" s="8" t="s">
        <v>54</v>
      </c>
      <c r="F14" s="9">
        <v>596</v>
      </c>
      <c r="G14" s="9">
        <v>11900</v>
      </c>
      <c r="H14" s="10">
        <v>11.304</v>
      </c>
      <c r="I14" s="7">
        <v>2</v>
      </c>
      <c r="J14" s="7" t="s">
        <v>123</v>
      </c>
      <c r="K14" s="11">
        <v>42149</v>
      </c>
      <c r="L14" s="8" t="s">
        <v>79</v>
      </c>
      <c r="M14" s="37">
        <v>8.7249999999999996</v>
      </c>
      <c r="N14" s="37">
        <v>1.8</v>
      </c>
      <c r="O14" s="37">
        <v>0.8</v>
      </c>
      <c r="P14" s="37">
        <v>0.42499999999999999</v>
      </c>
      <c r="Q14" s="37">
        <v>2.2708300000000001</v>
      </c>
      <c r="R14" s="37">
        <v>11.7</v>
      </c>
      <c r="S14" s="37">
        <v>2.5000000000000001E-2</v>
      </c>
      <c r="T14" s="37">
        <v>0</v>
      </c>
      <c r="U14" s="37">
        <v>2.5000000000000001E-2</v>
      </c>
      <c r="V14" s="37">
        <v>3.1738200000000001</v>
      </c>
      <c r="W14" s="37">
        <v>0</v>
      </c>
      <c r="X14" s="37">
        <v>0</v>
      </c>
      <c r="Y14" s="37">
        <v>11.750000000000002</v>
      </c>
      <c r="Z14" s="37">
        <v>1.31186</v>
      </c>
      <c r="AA14" s="37">
        <v>19.21</v>
      </c>
      <c r="AB14" s="37">
        <v>0</v>
      </c>
      <c r="AC14" s="37">
        <v>4.8554241229400497E-2</v>
      </c>
      <c r="AD14" s="37">
        <v>0</v>
      </c>
      <c r="AE14" s="37">
        <v>0</v>
      </c>
      <c r="AF14" s="37">
        <v>0</v>
      </c>
      <c r="AG14" s="37">
        <v>0</v>
      </c>
      <c r="AH14" s="37">
        <v>0</v>
      </c>
      <c r="AI14" s="37">
        <f t="shared" si="0"/>
        <v>0</v>
      </c>
      <c r="AJ14" s="19"/>
      <c r="AK14" s="35"/>
      <c r="AL14" s="35"/>
      <c r="AM14" s="19"/>
      <c r="AN14" s="19"/>
      <c r="AO14" s="19"/>
    </row>
    <row r="15" spans="1:41">
      <c r="A15" s="5" t="s">
        <v>45</v>
      </c>
      <c r="B15" s="5">
        <v>318</v>
      </c>
      <c r="C15" s="6">
        <v>4052</v>
      </c>
      <c r="D15" s="7">
        <v>100</v>
      </c>
      <c r="E15" s="8" t="s">
        <v>55</v>
      </c>
      <c r="F15" s="9" t="s">
        <v>76</v>
      </c>
      <c r="G15" s="9" t="s">
        <v>77</v>
      </c>
      <c r="H15" s="10">
        <v>9.0649999999999995</v>
      </c>
      <c r="I15" s="7">
        <v>2</v>
      </c>
      <c r="J15" s="7" t="s">
        <v>123</v>
      </c>
      <c r="K15" s="11">
        <v>42150</v>
      </c>
      <c r="L15" s="8" t="s">
        <v>79</v>
      </c>
      <c r="M15" s="37">
        <v>5.5</v>
      </c>
      <c r="N15" s="37">
        <v>1.7749999999999999</v>
      </c>
      <c r="O15" s="37">
        <v>1.425</v>
      </c>
      <c r="P15" s="37">
        <v>0.32500000000000001</v>
      </c>
      <c r="Q15" s="37">
        <v>2.5897199999999998</v>
      </c>
      <c r="R15" s="37">
        <v>8.375</v>
      </c>
      <c r="S15" s="37">
        <v>0.625</v>
      </c>
      <c r="T15" s="37">
        <v>2.5000000000000001E-2</v>
      </c>
      <c r="U15" s="37">
        <v>0</v>
      </c>
      <c r="V15" s="37">
        <v>4.18832</v>
      </c>
      <c r="W15" s="37">
        <v>0</v>
      </c>
      <c r="X15" s="37">
        <v>0</v>
      </c>
      <c r="Y15" s="37">
        <v>9.0250000000000004</v>
      </c>
      <c r="Z15" s="37">
        <v>1.03586</v>
      </c>
      <c r="AA15" s="37">
        <v>22.74</v>
      </c>
      <c r="AB15" s="37">
        <v>7</v>
      </c>
      <c r="AC15" s="37">
        <f>(AA15+AB15*0.5)/(3.5*K15*1000)*100</f>
        <v>1.7786815793933229E-5</v>
      </c>
      <c r="AD15" s="37">
        <v>0</v>
      </c>
      <c r="AE15" s="37">
        <f>AD15/(3.5*K15*1000)*100</f>
        <v>0</v>
      </c>
      <c r="AF15" s="37">
        <v>0</v>
      </c>
      <c r="AG15" s="37">
        <f>AD4/(3.5*K4*1000)*100</f>
        <v>0</v>
      </c>
      <c r="AH15" s="37">
        <v>0</v>
      </c>
      <c r="AI15" s="37">
        <f t="shared" si="0"/>
        <v>0</v>
      </c>
      <c r="AJ15" s="19"/>
      <c r="AK15" s="35"/>
      <c r="AL15" s="35"/>
      <c r="AM15" s="19"/>
      <c r="AN15" s="19"/>
      <c r="AO15" s="19"/>
    </row>
    <row r="16" spans="1:41">
      <c r="A16" s="5" t="s">
        <v>45</v>
      </c>
      <c r="B16" s="5">
        <v>318</v>
      </c>
      <c r="C16" s="6">
        <v>4052</v>
      </c>
      <c r="D16" s="7">
        <v>100</v>
      </c>
      <c r="E16" s="8" t="s">
        <v>55</v>
      </c>
      <c r="F16" s="9" t="s">
        <v>71</v>
      </c>
      <c r="G16" s="9" t="s">
        <v>78</v>
      </c>
      <c r="H16" s="10">
        <v>0.3</v>
      </c>
      <c r="I16" s="7">
        <v>2</v>
      </c>
      <c r="J16" s="7" t="s">
        <v>123</v>
      </c>
      <c r="K16" s="11">
        <v>42150</v>
      </c>
      <c r="L16" s="8" t="s">
        <v>79</v>
      </c>
      <c r="M16" s="37">
        <v>0.2</v>
      </c>
      <c r="N16" s="37">
        <v>0.05</v>
      </c>
      <c r="O16" s="37">
        <v>0.05</v>
      </c>
      <c r="P16" s="37">
        <v>2.5000000000000001E-2</v>
      </c>
      <c r="Q16" s="37">
        <v>2.9876900000000002</v>
      </c>
      <c r="R16" s="37">
        <v>0.32500000000000001</v>
      </c>
      <c r="S16" s="37">
        <v>0</v>
      </c>
      <c r="T16" s="37">
        <v>0</v>
      </c>
      <c r="U16" s="37">
        <v>0</v>
      </c>
      <c r="V16" s="37">
        <v>2.2246199999999998</v>
      </c>
      <c r="W16" s="37">
        <v>0</v>
      </c>
      <c r="X16" s="37">
        <v>0</v>
      </c>
      <c r="Y16" s="37">
        <v>0.32500000000000001</v>
      </c>
      <c r="Z16" s="37">
        <v>0.97807699999999997</v>
      </c>
      <c r="AA16" s="37">
        <v>3.1</v>
      </c>
      <c r="AB16" s="37">
        <v>0</v>
      </c>
      <c r="AC16" s="37">
        <f>(AA16+AB16*0.5)/(3.5*K16*1000)*100</f>
        <v>2.1013387561430267E-6</v>
      </c>
      <c r="AD16" s="37">
        <v>0</v>
      </c>
      <c r="AE16" s="37">
        <f>AD16/(3.5*K16*1000)*100</f>
        <v>0</v>
      </c>
      <c r="AF16" s="37">
        <v>4.34</v>
      </c>
      <c r="AG16" s="37">
        <f>AF16/(3.5*K16*1000)*100</f>
        <v>2.9418742586002369E-6</v>
      </c>
      <c r="AH16" s="37">
        <f>AG16/(3.5*K16*1000)*100</f>
        <v>1.9941530307407131E-12</v>
      </c>
      <c r="AI16" s="37">
        <f t="shared" si="0"/>
        <v>1.899193362610203E-13</v>
      </c>
      <c r="AJ16" s="19"/>
      <c r="AK16" s="35"/>
      <c r="AL16" s="35"/>
      <c r="AM16" s="19"/>
      <c r="AN16" s="19"/>
      <c r="AO16" s="19"/>
    </row>
    <row r="17" spans="1:41" s="19" customFormat="1">
      <c r="A17" s="5" t="s">
        <v>45</v>
      </c>
      <c r="B17" s="5">
        <v>318</v>
      </c>
      <c r="C17" s="6">
        <v>4053</v>
      </c>
      <c r="D17" s="7">
        <v>100</v>
      </c>
      <c r="E17" s="8" t="s">
        <v>56</v>
      </c>
      <c r="F17" s="9">
        <v>1447</v>
      </c>
      <c r="G17" s="9">
        <v>6600</v>
      </c>
      <c r="H17" s="10">
        <v>5.1529999999999996</v>
      </c>
      <c r="I17" s="7">
        <v>2</v>
      </c>
      <c r="J17" s="7" t="s">
        <v>123</v>
      </c>
      <c r="K17" s="11">
        <v>42149</v>
      </c>
      <c r="L17" s="8" t="s">
        <v>79</v>
      </c>
      <c r="M17" s="37">
        <v>1.825</v>
      </c>
      <c r="N17" s="37">
        <v>2</v>
      </c>
      <c r="O17" s="37">
        <v>1.35</v>
      </c>
      <c r="P17" s="37">
        <v>0.77500000000000002</v>
      </c>
      <c r="Q17" s="37">
        <v>3.40571</v>
      </c>
      <c r="R17" s="37">
        <v>5.5250000000000004</v>
      </c>
      <c r="S17" s="37">
        <v>0.3</v>
      </c>
      <c r="T17" s="37">
        <v>0.125</v>
      </c>
      <c r="U17" s="37">
        <v>0</v>
      </c>
      <c r="V17" s="37">
        <v>4.6216900000000001</v>
      </c>
      <c r="W17" s="37">
        <v>0</v>
      </c>
      <c r="X17" s="37">
        <v>0</v>
      </c>
      <c r="Y17" s="37">
        <v>5.9500000000000011</v>
      </c>
      <c r="Z17" s="37">
        <v>1.24011</v>
      </c>
      <c r="AA17" s="37">
        <v>6.47</v>
      </c>
      <c r="AB17" s="37">
        <v>0</v>
      </c>
      <c r="AC17" s="37">
        <v>3.587369354883424E-2</v>
      </c>
      <c r="AD17" s="37">
        <v>0</v>
      </c>
      <c r="AE17" s="37">
        <v>0</v>
      </c>
      <c r="AF17" s="37">
        <v>0</v>
      </c>
      <c r="AG17" s="37">
        <v>0</v>
      </c>
      <c r="AH17" s="37">
        <v>0</v>
      </c>
      <c r="AI17" s="37">
        <f t="shared" si="0"/>
        <v>0</v>
      </c>
      <c r="AK17" s="35"/>
      <c r="AL17" s="35"/>
    </row>
    <row r="18" spans="1:41">
      <c r="A18" s="5" t="s">
        <v>45</v>
      </c>
      <c r="B18" s="5">
        <v>318</v>
      </c>
      <c r="C18" s="6">
        <v>4111</v>
      </c>
      <c r="D18" s="7">
        <v>100</v>
      </c>
      <c r="E18" s="8" t="s">
        <v>57</v>
      </c>
      <c r="F18" s="9">
        <v>0</v>
      </c>
      <c r="G18" s="9">
        <v>75</v>
      </c>
      <c r="H18" s="10">
        <v>7.4999999999999997E-2</v>
      </c>
      <c r="I18" s="7">
        <v>2</v>
      </c>
      <c r="J18" s="7" t="s">
        <v>123</v>
      </c>
      <c r="K18" s="11">
        <v>42149</v>
      </c>
      <c r="L18" s="8" t="s">
        <v>79</v>
      </c>
      <c r="M18" s="37">
        <v>0</v>
      </c>
      <c r="N18" s="37">
        <v>2.5000000000000001E-2</v>
      </c>
      <c r="O18" s="37">
        <v>2.5000000000000001E-2</v>
      </c>
      <c r="P18" s="37">
        <v>0.05</v>
      </c>
      <c r="Q18" s="37">
        <v>4.9749999999999996</v>
      </c>
      <c r="R18" s="37">
        <v>0.1</v>
      </c>
      <c r="S18" s="37">
        <v>0</v>
      </c>
      <c r="T18" s="37">
        <v>0</v>
      </c>
      <c r="U18" s="37">
        <v>0</v>
      </c>
      <c r="V18" s="37">
        <v>1.1652499999999999</v>
      </c>
      <c r="W18" s="37">
        <v>0</v>
      </c>
      <c r="X18" s="37">
        <v>0</v>
      </c>
      <c r="Y18" s="37">
        <v>0.1</v>
      </c>
      <c r="Z18" s="37">
        <v>1.38975</v>
      </c>
      <c r="AA18" s="37">
        <v>0</v>
      </c>
      <c r="AB18" s="37">
        <v>0</v>
      </c>
      <c r="AC18" s="37">
        <v>0</v>
      </c>
      <c r="AD18" s="37">
        <v>0</v>
      </c>
      <c r="AE18" s="37">
        <v>0</v>
      </c>
      <c r="AF18" s="37">
        <v>10.050000000000001</v>
      </c>
      <c r="AG18" s="37">
        <v>3.8285714285714292</v>
      </c>
      <c r="AH18" s="37">
        <f>AG18/(3.5*K18*1000)*100</f>
        <v>2.5952633538646431E-6</v>
      </c>
      <c r="AI18" s="37">
        <f t="shared" si="0"/>
        <v>9.8867175385319753E-7</v>
      </c>
      <c r="AJ18" s="19"/>
      <c r="AK18" s="35"/>
      <c r="AL18" s="35"/>
      <c r="AM18" s="19"/>
      <c r="AN18" s="19"/>
      <c r="AO18" s="19"/>
    </row>
    <row r="19" spans="1:41">
      <c r="A19" s="5" t="s">
        <v>45</v>
      </c>
      <c r="B19" s="5">
        <v>318</v>
      </c>
      <c r="C19" s="6">
        <v>4125</v>
      </c>
      <c r="D19" s="7">
        <v>100</v>
      </c>
      <c r="E19" s="8" t="s">
        <v>58</v>
      </c>
      <c r="F19" s="9">
        <v>26933</v>
      </c>
      <c r="G19" s="9">
        <v>0</v>
      </c>
      <c r="H19" s="10">
        <v>26.933</v>
      </c>
      <c r="I19" s="7">
        <v>2</v>
      </c>
      <c r="J19" s="7" t="s">
        <v>14</v>
      </c>
      <c r="K19" s="11">
        <v>42150</v>
      </c>
      <c r="L19" s="8" t="s">
        <v>79</v>
      </c>
      <c r="M19" s="37">
        <v>18.524999999999999</v>
      </c>
      <c r="N19" s="37">
        <v>5.7249999999999996</v>
      </c>
      <c r="O19" s="37">
        <v>2.0750000000000002</v>
      </c>
      <c r="P19" s="37">
        <v>0.6</v>
      </c>
      <c r="Q19" s="37">
        <v>2.3372799999999998</v>
      </c>
      <c r="R19" s="37">
        <v>26.9</v>
      </c>
      <c r="S19" s="37">
        <v>2.5000000000000001E-2</v>
      </c>
      <c r="T19" s="37">
        <v>0</v>
      </c>
      <c r="U19" s="37">
        <v>0</v>
      </c>
      <c r="V19" s="37">
        <v>1.74535</v>
      </c>
      <c r="W19" s="37">
        <v>0</v>
      </c>
      <c r="X19" s="37">
        <v>0</v>
      </c>
      <c r="Y19" s="37">
        <v>26.925000000000001</v>
      </c>
      <c r="Z19" s="37">
        <v>1.3182499999999999</v>
      </c>
      <c r="AA19" s="37">
        <v>63.09</v>
      </c>
      <c r="AB19" s="37">
        <v>0</v>
      </c>
      <c r="AC19" s="37">
        <v>6.6927985318064404E-2</v>
      </c>
      <c r="AD19" s="37">
        <v>22</v>
      </c>
      <c r="AE19" s="37">
        <v>2.3338336931326944E-2</v>
      </c>
      <c r="AF19" s="37">
        <v>0</v>
      </c>
      <c r="AG19" s="37">
        <v>0</v>
      </c>
      <c r="AH19" s="37">
        <v>0</v>
      </c>
      <c r="AI19" s="37">
        <f t="shared" si="0"/>
        <v>0</v>
      </c>
      <c r="AJ19" s="19"/>
      <c r="AK19" s="35"/>
      <c r="AL19" s="35"/>
      <c r="AM19" s="19"/>
      <c r="AN19" s="19"/>
      <c r="AO19" s="19"/>
    </row>
    <row r="20" spans="1:41">
      <c r="A20" s="5" t="s">
        <v>45</v>
      </c>
      <c r="B20" s="5">
        <v>318</v>
      </c>
      <c r="C20" s="6">
        <v>4137</v>
      </c>
      <c r="D20" s="7">
        <v>100</v>
      </c>
      <c r="E20" s="8" t="s">
        <v>59</v>
      </c>
      <c r="F20" s="9" t="s">
        <v>71</v>
      </c>
      <c r="G20" s="9" t="s">
        <v>105</v>
      </c>
      <c r="H20" s="10">
        <v>18.7</v>
      </c>
      <c r="I20" s="7">
        <v>2</v>
      </c>
      <c r="J20" s="7" t="s">
        <v>123</v>
      </c>
      <c r="K20" s="11">
        <v>42144</v>
      </c>
      <c r="L20" s="8" t="s">
        <v>79</v>
      </c>
      <c r="M20" s="37">
        <v>10.9</v>
      </c>
      <c r="N20" s="37">
        <v>4.4000000000000004</v>
      </c>
      <c r="O20" s="37">
        <v>2.2250000000000001</v>
      </c>
      <c r="P20" s="37">
        <v>1.1499999999999999</v>
      </c>
      <c r="Q20" s="37">
        <v>2.6566800000000002</v>
      </c>
      <c r="R20" s="37">
        <v>17.125</v>
      </c>
      <c r="S20" s="37">
        <v>1.1000000000000001</v>
      </c>
      <c r="T20" s="37">
        <v>0.35</v>
      </c>
      <c r="U20" s="37">
        <v>0.1</v>
      </c>
      <c r="V20" s="37">
        <v>4.7457900000000004</v>
      </c>
      <c r="W20" s="37">
        <v>0</v>
      </c>
      <c r="X20" s="37">
        <v>0</v>
      </c>
      <c r="Y20" s="37">
        <v>18.675000000000001</v>
      </c>
      <c r="Z20" s="37">
        <v>1.1893199999999999</v>
      </c>
      <c r="AA20" s="37">
        <v>170.76</v>
      </c>
      <c r="AB20" s="37">
        <v>0</v>
      </c>
      <c r="AC20" s="37">
        <v>0.41236371618819967</v>
      </c>
      <c r="AD20" s="37">
        <v>0</v>
      </c>
      <c r="AE20" s="37">
        <v>0</v>
      </c>
      <c r="AF20" s="37">
        <v>0</v>
      </c>
      <c r="AG20" s="37">
        <v>0</v>
      </c>
      <c r="AH20" s="37">
        <v>0</v>
      </c>
      <c r="AI20" s="37">
        <f t="shared" si="0"/>
        <v>0</v>
      </c>
      <c r="AJ20" s="19"/>
      <c r="AK20" s="35"/>
      <c r="AL20" s="35"/>
      <c r="AM20" s="19"/>
      <c r="AN20" s="19"/>
      <c r="AO20" s="19"/>
    </row>
    <row r="21" spans="1:41">
      <c r="A21" s="27" t="s">
        <v>45</v>
      </c>
      <c r="B21" s="27">
        <v>318</v>
      </c>
      <c r="C21" s="6">
        <v>4137</v>
      </c>
      <c r="D21" s="7">
        <v>100</v>
      </c>
      <c r="E21" s="8" t="s">
        <v>59</v>
      </c>
      <c r="F21" s="9" t="s">
        <v>106</v>
      </c>
      <c r="G21" s="9" t="s">
        <v>107</v>
      </c>
      <c r="H21" s="10">
        <v>2.9279999999999999</v>
      </c>
      <c r="I21" s="7">
        <v>2</v>
      </c>
      <c r="J21" s="7" t="s">
        <v>123</v>
      </c>
      <c r="K21" s="11">
        <v>42145</v>
      </c>
      <c r="L21" s="8" t="s">
        <v>79</v>
      </c>
      <c r="M21" s="37">
        <v>1.25</v>
      </c>
      <c r="N21" s="37">
        <v>0.32500000000000001</v>
      </c>
      <c r="O21" s="37">
        <v>0.1</v>
      </c>
      <c r="P21" s="37">
        <v>0.1</v>
      </c>
      <c r="Q21" s="37">
        <v>2.3997199999999999</v>
      </c>
      <c r="R21" s="37">
        <v>0.9</v>
      </c>
      <c r="S21" s="37">
        <v>0.7</v>
      </c>
      <c r="T21" s="37">
        <v>0.17499999999999999</v>
      </c>
      <c r="U21" s="37">
        <v>0</v>
      </c>
      <c r="V21" s="37">
        <v>9.9932300000000005</v>
      </c>
      <c r="W21" s="37">
        <v>0</v>
      </c>
      <c r="X21" s="37">
        <v>0</v>
      </c>
      <c r="Y21" s="37">
        <v>1.7750000000000001</v>
      </c>
      <c r="Z21" s="37">
        <v>1.1758999999999999</v>
      </c>
      <c r="AA21" s="37">
        <v>167.37</v>
      </c>
      <c r="AB21" s="37">
        <v>0</v>
      </c>
      <c r="AC21" s="37">
        <v>0.41236371618819967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f t="shared" si="0"/>
        <v>0</v>
      </c>
      <c r="AJ21" s="19"/>
      <c r="AK21" s="35"/>
      <c r="AL21" s="35"/>
      <c r="AM21" s="19"/>
      <c r="AN21" s="19"/>
      <c r="AO21" s="19"/>
    </row>
    <row r="22" spans="1:41">
      <c r="A22" s="5" t="s">
        <v>45</v>
      </c>
      <c r="B22" s="5">
        <v>318</v>
      </c>
      <c r="C22" s="6">
        <v>4183</v>
      </c>
      <c r="D22" s="7">
        <v>100</v>
      </c>
      <c r="E22" s="8" t="s">
        <v>60</v>
      </c>
      <c r="F22" s="9">
        <v>0</v>
      </c>
      <c r="G22" s="9">
        <v>156</v>
      </c>
      <c r="H22" s="10">
        <v>0.156</v>
      </c>
      <c r="I22" s="7">
        <v>2</v>
      </c>
      <c r="J22" s="7" t="s">
        <v>123</v>
      </c>
      <c r="K22" s="11">
        <v>42149</v>
      </c>
      <c r="L22" s="8" t="s">
        <v>79</v>
      </c>
      <c r="M22" s="37">
        <v>0</v>
      </c>
      <c r="N22" s="37">
        <v>2.5000000000000001E-2</v>
      </c>
      <c r="O22" s="37">
        <v>0.05</v>
      </c>
      <c r="P22" s="37">
        <v>0.05</v>
      </c>
      <c r="Q22" s="37">
        <v>4.5199999999999996</v>
      </c>
      <c r="R22" s="37">
        <v>0.05</v>
      </c>
      <c r="S22" s="37">
        <v>0.05</v>
      </c>
      <c r="T22" s="37">
        <v>2.5000000000000001E-2</v>
      </c>
      <c r="U22" s="37">
        <v>0</v>
      </c>
      <c r="V22" s="37">
        <v>9.7523999999999997</v>
      </c>
      <c r="W22" s="37">
        <v>0</v>
      </c>
      <c r="X22" s="37">
        <v>0</v>
      </c>
      <c r="Y22" s="37">
        <v>0.125</v>
      </c>
      <c r="Z22" s="37">
        <v>1.8557999999999999</v>
      </c>
      <c r="AA22" s="37">
        <v>49.8</v>
      </c>
      <c r="AB22" s="37">
        <v>0</v>
      </c>
      <c r="AC22" s="37">
        <v>9.1208791208791204</v>
      </c>
      <c r="AD22" s="37">
        <v>0</v>
      </c>
      <c r="AE22" s="37">
        <v>0</v>
      </c>
      <c r="AF22" s="37">
        <v>21.47</v>
      </c>
      <c r="AG22" s="37">
        <v>3.932234432234432</v>
      </c>
      <c r="AH22" s="37">
        <v>0</v>
      </c>
      <c r="AI22" s="37">
        <f t="shared" si="0"/>
        <v>0</v>
      </c>
      <c r="AJ22" s="19"/>
      <c r="AK22" s="35"/>
      <c r="AL22" s="35"/>
      <c r="AM22" s="19"/>
      <c r="AN22" s="19"/>
      <c r="AO22" s="19"/>
    </row>
    <row r="23" spans="1:41">
      <c r="A23" s="5" t="s">
        <v>45</v>
      </c>
      <c r="B23" s="5">
        <v>318</v>
      </c>
      <c r="C23" s="6">
        <v>4184</v>
      </c>
      <c r="D23" s="7">
        <v>100</v>
      </c>
      <c r="E23" s="8" t="s">
        <v>61</v>
      </c>
      <c r="F23" s="9">
        <v>0</v>
      </c>
      <c r="G23" s="9">
        <v>21850</v>
      </c>
      <c r="H23" s="10">
        <v>21.85</v>
      </c>
      <c r="I23" s="7">
        <v>2</v>
      </c>
      <c r="J23" s="7" t="s">
        <v>123</v>
      </c>
      <c r="K23" s="11">
        <v>42150</v>
      </c>
      <c r="L23" s="8" t="s">
        <v>79</v>
      </c>
      <c r="M23" s="37">
        <v>19.25</v>
      </c>
      <c r="N23" s="37">
        <v>2.1749999999999998</v>
      </c>
      <c r="O23" s="37">
        <v>0.32500000000000001</v>
      </c>
      <c r="P23" s="37">
        <v>0.05</v>
      </c>
      <c r="Q23" s="37">
        <v>1.82481</v>
      </c>
      <c r="R23" s="37">
        <v>21.7</v>
      </c>
      <c r="S23" s="37">
        <v>0.1</v>
      </c>
      <c r="T23" s="37">
        <v>0</v>
      </c>
      <c r="U23" s="37">
        <v>0</v>
      </c>
      <c r="V23" s="37">
        <v>1.95163</v>
      </c>
      <c r="W23" s="37">
        <v>0</v>
      </c>
      <c r="X23" s="37">
        <v>0</v>
      </c>
      <c r="Y23" s="37">
        <v>21.8</v>
      </c>
      <c r="Z23" s="37">
        <v>1.1593199999999999</v>
      </c>
      <c r="AA23" s="37">
        <v>13.07</v>
      </c>
      <c r="AB23" s="37">
        <v>9</v>
      </c>
      <c r="AC23" s="37">
        <v>2.2974828375286038E-2</v>
      </c>
      <c r="AD23" s="37">
        <v>0</v>
      </c>
      <c r="AE23" s="37">
        <v>0</v>
      </c>
      <c r="AF23" s="37">
        <v>0</v>
      </c>
      <c r="AG23" s="37">
        <v>0</v>
      </c>
      <c r="AH23" s="37">
        <v>1</v>
      </c>
      <c r="AI23" s="37">
        <f t="shared" si="0"/>
        <v>1.3076168682576003E-3</v>
      </c>
      <c r="AJ23" s="19"/>
      <c r="AK23" s="35"/>
      <c r="AL23" s="35"/>
      <c r="AM23" s="19"/>
      <c r="AN23" s="19"/>
      <c r="AO23" s="19"/>
    </row>
    <row r="24" spans="1:41">
      <c r="A24" s="5" t="s">
        <v>45</v>
      </c>
      <c r="B24" s="5">
        <v>318</v>
      </c>
      <c r="C24" s="6">
        <v>4312</v>
      </c>
      <c r="D24" s="7">
        <v>100</v>
      </c>
      <c r="E24" s="8" t="s">
        <v>62</v>
      </c>
      <c r="F24" s="9">
        <v>0</v>
      </c>
      <c r="G24" s="9">
        <v>501</v>
      </c>
      <c r="H24" s="10">
        <v>0.501</v>
      </c>
      <c r="I24" s="7">
        <v>2</v>
      </c>
      <c r="J24" s="7" t="s">
        <v>123</v>
      </c>
      <c r="K24" s="11">
        <v>42150</v>
      </c>
      <c r="L24" s="8" t="s">
        <v>79</v>
      </c>
      <c r="M24" s="37">
        <v>0.5</v>
      </c>
      <c r="N24" s="37">
        <v>0</v>
      </c>
      <c r="O24" s="37">
        <v>0</v>
      </c>
      <c r="P24" s="37">
        <v>0</v>
      </c>
      <c r="Q24" s="37">
        <v>2.2341299999999999</v>
      </c>
      <c r="R24" s="37">
        <v>0.5</v>
      </c>
      <c r="S24" s="37">
        <v>0</v>
      </c>
      <c r="T24" s="37">
        <v>0</v>
      </c>
      <c r="U24" s="37">
        <v>0</v>
      </c>
      <c r="V24" s="37">
        <v>1.2437100000000001</v>
      </c>
      <c r="W24" s="37">
        <v>0</v>
      </c>
      <c r="X24" s="37">
        <v>0</v>
      </c>
      <c r="Y24" s="37">
        <v>0.5</v>
      </c>
      <c r="Z24" s="37">
        <v>1.1346700000000001</v>
      </c>
      <c r="AA24" s="37">
        <v>7.57</v>
      </c>
      <c r="AB24" s="37">
        <v>0</v>
      </c>
      <c r="AC24" s="37">
        <v>0.43170801254633595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f t="shared" si="0"/>
        <v>0</v>
      </c>
      <c r="AJ24" s="19"/>
      <c r="AK24" s="35"/>
      <c r="AL24" s="35"/>
      <c r="AM24" s="19"/>
      <c r="AN24" s="19"/>
      <c r="AO24" s="19"/>
    </row>
    <row r="25" spans="1:41">
      <c r="F25" s="89" t="s">
        <v>67</v>
      </c>
      <c r="G25" s="89"/>
      <c r="H25" s="43">
        <f>SUM(H4:H24)</f>
        <v>292.83499999999998</v>
      </c>
      <c r="I25" s="41"/>
      <c r="J25" s="41"/>
      <c r="K25" s="41"/>
      <c r="L25" s="41"/>
      <c r="M25" s="42">
        <f t="shared" ref="M25:P25" si="1">SUM(M4:M24)</f>
        <v>190.87499999999997</v>
      </c>
      <c r="N25" s="42">
        <f t="shared" si="1"/>
        <v>66.3</v>
      </c>
      <c r="O25" s="42">
        <f t="shared" si="1"/>
        <v>26.125000000000004</v>
      </c>
      <c r="P25" s="42">
        <f t="shared" si="1"/>
        <v>9.2000000000000011</v>
      </c>
      <c r="Q25" s="42" t="s">
        <v>68</v>
      </c>
      <c r="R25" s="42">
        <f t="shared" ref="R25:U25" si="2">SUM(R4:R24)</f>
        <v>279.72499999999991</v>
      </c>
      <c r="S25" s="42">
        <f t="shared" si="2"/>
        <v>10.600000000000001</v>
      </c>
      <c r="T25" s="42">
        <f t="shared" si="2"/>
        <v>1.825</v>
      </c>
      <c r="U25" s="42">
        <f t="shared" si="2"/>
        <v>0.35000000000000009</v>
      </c>
      <c r="V25" s="42" t="s">
        <v>68</v>
      </c>
      <c r="W25" s="42">
        <f>SUM(W4:W24)</f>
        <v>0</v>
      </c>
      <c r="X25" s="42">
        <f t="shared" ref="X25:Y25" si="3">SUM(X4:X24)</f>
        <v>0</v>
      </c>
      <c r="Y25" s="42">
        <f t="shared" si="3"/>
        <v>292.5</v>
      </c>
      <c r="Z25" s="42" t="s">
        <v>68</v>
      </c>
      <c r="AA25" s="42">
        <f t="shared" ref="AA25:AB25" si="4">SUM(AA4:AA24)</f>
        <v>1889.1299999999999</v>
      </c>
      <c r="AB25" s="42">
        <f t="shared" si="4"/>
        <v>354.92</v>
      </c>
      <c r="AC25" s="42" t="s">
        <v>68</v>
      </c>
      <c r="AD25" s="42">
        <f>SUM(AD4:AD24)</f>
        <v>675.5</v>
      </c>
      <c r="AE25" s="42" t="s">
        <v>68</v>
      </c>
      <c r="AF25" s="42">
        <f>SUM(AF4:AF24)</f>
        <v>74.22999999999999</v>
      </c>
      <c r="AG25" s="42" t="s">
        <v>68</v>
      </c>
      <c r="AH25" s="42">
        <f>SUM(AH4:AH24)</f>
        <v>1.000002595265348</v>
      </c>
      <c r="AI25" s="40" t="s">
        <v>68</v>
      </c>
      <c r="AJ25" s="19"/>
      <c r="AK25" s="35"/>
      <c r="AL25" s="35"/>
      <c r="AM25" s="19"/>
      <c r="AN25" s="19"/>
      <c r="AO25" s="19"/>
    </row>
    <row r="26" spans="1:41">
      <c r="F26" s="89" t="s">
        <v>69</v>
      </c>
      <c r="G26" s="89"/>
      <c r="H26" s="41"/>
      <c r="I26" s="41"/>
      <c r="J26" s="41"/>
      <c r="K26" s="41"/>
      <c r="L26" s="41"/>
      <c r="M26" s="42" t="s">
        <v>68</v>
      </c>
      <c r="N26" s="42" t="s">
        <v>68</v>
      </c>
      <c r="O26" s="42" t="s">
        <v>68</v>
      </c>
      <c r="P26" s="42" t="s">
        <v>68</v>
      </c>
      <c r="Q26" s="42">
        <f>SUMPRODUCT(Q4:Q24,H4:H24)/H25</f>
        <v>2.4319222677275598</v>
      </c>
      <c r="R26" s="42" t="s">
        <v>68</v>
      </c>
      <c r="S26" s="42" t="s">
        <v>68</v>
      </c>
      <c r="T26" s="42" t="s">
        <v>68</v>
      </c>
      <c r="U26" s="42" t="s">
        <v>68</v>
      </c>
      <c r="V26" s="42">
        <f>SUMPRODUCT(V4:V24,H4:H24)/H25</f>
        <v>3.7593817411853094</v>
      </c>
      <c r="W26" s="42" t="s">
        <v>68</v>
      </c>
      <c r="X26" s="42" t="s">
        <v>68</v>
      </c>
      <c r="Y26" s="42" t="s">
        <v>68</v>
      </c>
      <c r="Z26" s="42">
        <f>SUMPRODUCT(Z4:Z24,H4:H24)/H25</f>
        <v>1.2116784624788703</v>
      </c>
      <c r="AA26" s="42" t="s">
        <v>68</v>
      </c>
      <c r="AB26" s="42" t="s">
        <v>68</v>
      </c>
      <c r="AC26" s="42">
        <f>SUMPRODUCT(AC4:AC24,H4:H24)/H25</f>
        <v>0.19623695950241909</v>
      </c>
      <c r="AD26" s="42" t="s">
        <v>68</v>
      </c>
      <c r="AE26" s="42">
        <f>SUMPRODUCT(AE4:AE24,H4:H24)/H25</f>
        <v>6.5907422268512997E-2</v>
      </c>
      <c r="AF26" s="42" t="s">
        <v>68</v>
      </c>
      <c r="AG26" s="42">
        <f>SUMPRODUCT(AG4:AG24,H4:H24)/H25</f>
        <v>6.8190551860925789E-3</v>
      </c>
      <c r="AH26" s="42" t="s">
        <v>68</v>
      </c>
      <c r="AI26" s="40">
        <f>SUMPRODUCT(AI4:AI24,H4:H24)/H25</f>
        <v>9.7568605944873675E-5</v>
      </c>
      <c r="AJ26" s="19"/>
      <c r="AK26" s="19"/>
      <c r="AL26" s="19"/>
      <c r="AM26" s="19"/>
      <c r="AN26" s="19"/>
      <c r="AO26" s="19"/>
    </row>
    <row r="27" spans="1:41">
      <c r="AH27" s="19"/>
      <c r="AI27" s="19"/>
      <c r="AJ27" s="19"/>
      <c r="AK27" s="35"/>
      <c r="AL27" s="19"/>
      <c r="AM27" s="19"/>
      <c r="AN27" s="19"/>
      <c r="AO27" s="19"/>
    </row>
    <row r="28" spans="1:41">
      <c r="AH28" s="19"/>
      <c r="AI28" s="19"/>
      <c r="AJ28" s="19"/>
      <c r="AK28" s="19"/>
      <c r="AL28" s="19"/>
      <c r="AM28" s="19"/>
      <c r="AN28" s="19"/>
      <c r="AO28" s="19"/>
    </row>
    <row r="29" spans="1:41">
      <c r="AH29" s="19"/>
      <c r="AI29" s="19"/>
      <c r="AJ29" s="19"/>
      <c r="AK29" s="19"/>
      <c r="AL29" s="19"/>
      <c r="AM29" s="19"/>
      <c r="AN29" s="19"/>
      <c r="AO29" s="19"/>
    </row>
    <row r="30" spans="1:41">
      <c r="AH30" s="19"/>
      <c r="AI30" s="19"/>
      <c r="AJ30" s="19"/>
      <c r="AK30" s="19"/>
      <c r="AL30" s="19"/>
      <c r="AM30" s="19"/>
      <c r="AN30" s="19"/>
      <c r="AO30" s="19"/>
    </row>
    <row r="31" spans="1:41">
      <c r="AH31" s="19"/>
      <c r="AI31" s="19"/>
      <c r="AJ31" s="19"/>
      <c r="AK31" s="19"/>
      <c r="AL31" s="19"/>
      <c r="AM31" s="19"/>
      <c r="AN31" s="19"/>
      <c r="AO31" s="19"/>
    </row>
  </sheetData>
  <mergeCells count="30">
    <mergeCell ref="A1:E1"/>
    <mergeCell ref="F25:G25"/>
    <mergeCell ref="F26:G26"/>
    <mergeCell ref="F2:F3"/>
    <mergeCell ref="A2:A3"/>
    <mergeCell ref="B2:B3"/>
    <mergeCell ref="C2:C3"/>
    <mergeCell ref="D2:D3"/>
    <mergeCell ref="E2:E3"/>
    <mergeCell ref="M2:P2"/>
    <mergeCell ref="Q2:Q3"/>
    <mergeCell ref="R2:U2"/>
    <mergeCell ref="V2:V3"/>
    <mergeCell ref="W2:Y2"/>
    <mergeCell ref="AG2:AG3"/>
    <mergeCell ref="AH2:AH3"/>
    <mergeCell ref="AI2:AI3"/>
    <mergeCell ref="G2:G3"/>
    <mergeCell ref="AE2:AE3"/>
    <mergeCell ref="AF2:AF3"/>
    <mergeCell ref="Z2:Z3"/>
    <mergeCell ref="AA2:AA3"/>
    <mergeCell ref="AB2:AB3"/>
    <mergeCell ref="AC2:AC3"/>
    <mergeCell ref="AD2:AD3"/>
    <mergeCell ref="H2:H3"/>
    <mergeCell ref="I2:I3"/>
    <mergeCell ref="J2:J3"/>
    <mergeCell ref="K2:K3"/>
    <mergeCell ref="L2:L3"/>
  </mergeCells>
  <printOptions horizontalCentered="1"/>
  <pageMargins left="0.64624999999999999" right="0.25" top="0.75" bottom="0.75" header="0.3" footer="0.3"/>
  <pageSetup paperSize="8" scale="4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1"/>
  <sheetViews>
    <sheetView tabSelected="1" view="pageLayout" zoomScale="70" zoomScaleNormal="90" zoomScaleSheetLayoutView="50" zoomScalePageLayoutView="70" workbookViewId="0">
      <selection activeCell="R20" sqref="R20:S20"/>
    </sheetView>
  </sheetViews>
  <sheetFormatPr defaultRowHeight="14.25"/>
  <cols>
    <col min="1" max="1" width="28.375" customWidth="1"/>
    <col min="5" max="5" width="25.25" bestFit="1" customWidth="1"/>
    <col min="8" max="8" width="10.125" customWidth="1"/>
    <col min="9" max="9" width="10.75" customWidth="1"/>
    <col min="10" max="10" width="9.125" customWidth="1"/>
    <col min="11" max="11" width="10.75" customWidth="1"/>
    <col min="12" max="13" width="9.125" customWidth="1"/>
    <col min="14" max="14" width="13.125" customWidth="1"/>
    <col min="15" max="15" width="12" customWidth="1"/>
    <col min="16" max="16" width="9.125" customWidth="1"/>
    <col min="17" max="17" width="14.125" customWidth="1"/>
    <col min="18" max="18" width="10.875" customWidth="1"/>
    <col min="19" max="19" width="16.625" customWidth="1"/>
    <col min="20" max="20" width="13" customWidth="1"/>
    <col min="21" max="21" width="11.75" customWidth="1"/>
    <col min="22" max="22" width="12.375" customWidth="1"/>
    <col min="23" max="23" width="13.375" customWidth="1"/>
    <col min="24" max="24" width="16.125" customWidth="1"/>
    <col min="25" max="25" width="10.75" customWidth="1"/>
    <col min="26" max="26" width="11.125" customWidth="1"/>
    <col min="27" max="27" width="11" customWidth="1"/>
    <col min="28" max="28" width="10.375" customWidth="1"/>
    <col min="29" max="29" width="21.125" customWidth="1"/>
    <col min="30" max="30" width="12" customWidth="1"/>
    <col min="31" max="31" width="9.125" customWidth="1"/>
    <col min="32" max="32" width="14.25" style="3" customWidth="1"/>
    <col min="33" max="33" width="11" customWidth="1"/>
    <col min="34" max="34" width="11.75" style="23" customWidth="1"/>
    <col min="35" max="35" width="9" customWidth="1"/>
  </cols>
  <sheetData>
    <row r="1" spans="1:37" s="1" customFormat="1" ht="23.25">
      <c r="A1" s="21" t="s">
        <v>112</v>
      </c>
      <c r="B1" s="22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H1" s="23"/>
    </row>
    <row r="2" spans="1:37" s="1" customFormat="1" ht="29.25" customHeight="1">
      <c r="A2" s="66" t="s">
        <v>124</v>
      </c>
      <c r="B2" s="66" t="s">
        <v>0</v>
      </c>
      <c r="C2" s="90" t="s">
        <v>1</v>
      </c>
      <c r="D2" s="88" t="s">
        <v>2</v>
      </c>
      <c r="E2" s="66" t="s">
        <v>3</v>
      </c>
      <c r="F2" s="66" t="s">
        <v>125</v>
      </c>
      <c r="G2" s="66" t="s">
        <v>126</v>
      </c>
      <c r="H2" s="95" t="s">
        <v>127</v>
      </c>
      <c r="I2" s="66" t="s">
        <v>4</v>
      </c>
      <c r="J2" s="66" t="s">
        <v>5</v>
      </c>
      <c r="K2" s="87" t="s">
        <v>6</v>
      </c>
      <c r="L2" s="66" t="s">
        <v>7</v>
      </c>
      <c r="M2" s="94" t="s">
        <v>128</v>
      </c>
      <c r="N2" s="94"/>
      <c r="O2" s="94"/>
      <c r="P2" s="94"/>
      <c r="Q2" s="83" t="s">
        <v>129</v>
      </c>
      <c r="R2" s="94" t="s">
        <v>130</v>
      </c>
      <c r="S2" s="94"/>
      <c r="T2" s="94"/>
      <c r="U2" s="94"/>
      <c r="V2" s="83" t="s">
        <v>131</v>
      </c>
      <c r="W2" s="80" t="s">
        <v>132</v>
      </c>
      <c r="X2" s="81"/>
      <c r="Y2" s="82"/>
      <c r="Z2" s="83" t="s">
        <v>133</v>
      </c>
      <c r="AA2" s="84" t="s">
        <v>134</v>
      </c>
      <c r="AB2" s="84" t="s">
        <v>135</v>
      </c>
      <c r="AC2" s="85" t="s">
        <v>136</v>
      </c>
      <c r="AD2" s="71" t="s">
        <v>137</v>
      </c>
      <c r="AE2" s="75" t="s">
        <v>138</v>
      </c>
      <c r="AF2" s="71" t="s">
        <v>139</v>
      </c>
      <c r="AG2" s="85" t="s">
        <v>140</v>
      </c>
      <c r="AH2" s="71" t="s">
        <v>141</v>
      </c>
      <c r="AI2" s="71" t="s">
        <v>142</v>
      </c>
    </row>
    <row r="3" spans="1:37" s="1" customFormat="1" ht="46.5" customHeight="1">
      <c r="A3" s="66"/>
      <c r="B3" s="66"/>
      <c r="C3" s="90"/>
      <c r="D3" s="88"/>
      <c r="E3" s="66"/>
      <c r="F3" s="66"/>
      <c r="G3" s="66"/>
      <c r="H3" s="95"/>
      <c r="I3" s="66"/>
      <c r="J3" s="66"/>
      <c r="K3" s="87"/>
      <c r="L3" s="66"/>
      <c r="M3" s="44" t="s">
        <v>143</v>
      </c>
      <c r="N3" s="45" t="s">
        <v>144</v>
      </c>
      <c r="O3" s="45" t="s">
        <v>145</v>
      </c>
      <c r="P3" s="44" t="s">
        <v>146</v>
      </c>
      <c r="Q3" s="83"/>
      <c r="R3" s="44" t="s">
        <v>147</v>
      </c>
      <c r="S3" s="45" t="s">
        <v>148</v>
      </c>
      <c r="T3" s="45" t="s">
        <v>149</v>
      </c>
      <c r="U3" s="44" t="s">
        <v>150</v>
      </c>
      <c r="V3" s="83"/>
      <c r="W3" s="44" t="s">
        <v>151</v>
      </c>
      <c r="X3" s="45" t="s">
        <v>152</v>
      </c>
      <c r="Y3" s="44" t="s">
        <v>153</v>
      </c>
      <c r="Z3" s="83"/>
      <c r="AA3" s="84"/>
      <c r="AB3" s="84"/>
      <c r="AC3" s="86"/>
      <c r="AD3" s="72"/>
      <c r="AE3" s="76"/>
      <c r="AF3" s="72"/>
      <c r="AG3" s="86"/>
      <c r="AH3" s="72"/>
      <c r="AI3" s="72"/>
    </row>
    <row r="4" spans="1:37" s="1" customFormat="1" ht="23.25">
      <c r="A4" s="5" t="s">
        <v>63</v>
      </c>
      <c r="B4" s="5">
        <v>319</v>
      </c>
      <c r="C4" s="6">
        <v>430</v>
      </c>
      <c r="D4" s="7">
        <v>201</v>
      </c>
      <c r="E4" s="8" t="s">
        <v>64</v>
      </c>
      <c r="F4" s="9">
        <v>7206</v>
      </c>
      <c r="G4" s="9">
        <v>42939</v>
      </c>
      <c r="H4" s="10">
        <v>35.732999999999997</v>
      </c>
      <c r="I4" s="7">
        <v>4</v>
      </c>
      <c r="J4" s="7" t="s">
        <v>122</v>
      </c>
      <c r="K4" s="11">
        <v>42149</v>
      </c>
      <c r="L4" s="8" t="s">
        <v>79</v>
      </c>
      <c r="M4" s="37">
        <v>22.824999999999999</v>
      </c>
      <c r="N4" s="37">
        <v>6.875</v>
      </c>
      <c r="O4" s="37">
        <v>3.9750000000000001</v>
      </c>
      <c r="P4" s="37">
        <v>2.15</v>
      </c>
      <c r="Q4" s="37">
        <v>2.5170599999999999</v>
      </c>
      <c r="R4" s="37">
        <v>33.15</v>
      </c>
      <c r="S4" s="37">
        <v>1.7</v>
      </c>
      <c r="T4" s="37">
        <v>0.57499999999999996</v>
      </c>
      <c r="U4" s="37">
        <v>0.4</v>
      </c>
      <c r="V4" s="37">
        <v>4.6136600000000003</v>
      </c>
      <c r="W4" s="37">
        <v>0</v>
      </c>
      <c r="X4" s="37">
        <v>0</v>
      </c>
      <c r="Y4" s="37">
        <v>35.824999999999996</v>
      </c>
      <c r="Z4" s="37">
        <v>1.47085</v>
      </c>
      <c r="AA4" s="37">
        <v>526.91999999999996</v>
      </c>
      <c r="AB4" s="37">
        <v>23.1</v>
      </c>
      <c r="AC4" s="37">
        <v>0.43055039159480429</v>
      </c>
      <c r="AD4" s="37">
        <v>0</v>
      </c>
      <c r="AE4" s="37">
        <v>0</v>
      </c>
      <c r="AF4" s="37">
        <v>0</v>
      </c>
      <c r="AG4" s="37">
        <v>0</v>
      </c>
      <c r="AH4" s="37">
        <v>0</v>
      </c>
      <c r="AI4" s="37">
        <f t="shared" ref="AI4:AI9" si="0">AH4/(3.5*H4*1000)*100</f>
        <v>0</v>
      </c>
      <c r="AJ4" s="20"/>
      <c r="AK4" s="20"/>
    </row>
    <row r="5" spans="1:37" s="1" customFormat="1" ht="23.25">
      <c r="A5" s="5" t="s">
        <v>63</v>
      </c>
      <c r="B5" s="5">
        <v>319</v>
      </c>
      <c r="C5" s="6">
        <v>430</v>
      </c>
      <c r="D5" s="7">
        <v>201</v>
      </c>
      <c r="E5" s="8" t="s">
        <v>64</v>
      </c>
      <c r="F5" s="9">
        <v>42939</v>
      </c>
      <c r="G5" s="9">
        <v>7206</v>
      </c>
      <c r="H5" s="10">
        <v>35.732999999999997</v>
      </c>
      <c r="I5" s="7">
        <v>4</v>
      </c>
      <c r="J5" s="7" t="s">
        <v>11</v>
      </c>
      <c r="K5" s="11">
        <v>42149</v>
      </c>
      <c r="L5" s="8" t="s">
        <v>79</v>
      </c>
      <c r="M5" s="37">
        <v>19.350000000000001</v>
      </c>
      <c r="N5" s="37">
        <v>8.0749999999999993</v>
      </c>
      <c r="O5" s="37">
        <v>4.9000000000000004</v>
      </c>
      <c r="P5" s="37">
        <v>3.5</v>
      </c>
      <c r="Q5" s="37">
        <v>2.83725</v>
      </c>
      <c r="R5" s="37">
        <v>32.975000000000001</v>
      </c>
      <c r="S5" s="37">
        <v>2.0750000000000002</v>
      </c>
      <c r="T5" s="37">
        <v>0.6</v>
      </c>
      <c r="U5" s="37">
        <v>0.17499999999999999</v>
      </c>
      <c r="V5" s="37">
        <v>4.9507700000000003</v>
      </c>
      <c r="W5" s="37">
        <v>0</v>
      </c>
      <c r="X5" s="37">
        <v>0</v>
      </c>
      <c r="Y5" s="37">
        <v>35.825000000000003</v>
      </c>
      <c r="Z5" s="37">
        <v>1.58606</v>
      </c>
      <c r="AA5" s="37">
        <v>3723.54</v>
      </c>
      <c r="AB5" s="37">
        <v>20.399999999999999</v>
      </c>
      <c r="AC5" s="37">
        <v>2.9854276359187786</v>
      </c>
      <c r="AD5" s="37">
        <v>0</v>
      </c>
      <c r="AE5" s="37">
        <v>0</v>
      </c>
      <c r="AF5" s="37">
        <v>26.12</v>
      </c>
      <c r="AG5" s="37">
        <v>2.0885056230535201E-2</v>
      </c>
      <c r="AH5" s="37">
        <v>0</v>
      </c>
      <c r="AI5" s="37">
        <f t="shared" si="0"/>
        <v>0</v>
      </c>
      <c r="AJ5" s="20"/>
      <c r="AK5" s="20"/>
    </row>
    <row r="6" spans="1:37" s="1" customFormat="1" ht="23.25">
      <c r="A6" s="5" t="s">
        <v>63</v>
      </c>
      <c r="B6" s="5">
        <v>319</v>
      </c>
      <c r="C6" s="12">
        <v>430</v>
      </c>
      <c r="D6" s="13">
        <v>202</v>
      </c>
      <c r="E6" s="14" t="s">
        <v>65</v>
      </c>
      <c r="F6" s="15">
        <v>42939</v>
      </c>
      <c r="G6" s="15">
        <v>74397</v>
      </c>
      <c r="H6" s="16">
        <v>31.457999999999998</v>
      </c>
      <c r="I6" s="13">
        <v>4</v>
      </c>
      <c r="J6" s="13" t="s">
        <v>122</v>
      </c>
      <c r="K6" s="17">
        <v>42149</v>
      </c>
      <c r="L6" s="8" t="s">
        <v>79</v>
      </c>
      <c r="M6" s="37">
        <v>20.975000000000001</v>
      </c>
      <c r="N6" s="37">
        <v>6.9749999999999996</v>
      </c>
      <c r="O6" s="37">
        <v>2.7</v>
      </c>
      <c r="P6" s="37">
        <v>1.125</v>
      </c>
      <c r="Q6" s="37">
        <v>2.4283800000000002</v>
      </c>
      <c r="R6" s="37">
        <v>29.95</v>
      </c>
      <c r="S6" s="37">
        <v>1.325</v>
      </c>
      <c r="T6" s="37">
        <v>0.42499999999999999</v>
      </c>
      <c r="U6" s="37">
        <v>7.4999999999999997E-2</v>
      </c>
      <c r="V6" s="37">
        <v>4.2552000000000003</v>
      </c>
      <c r="W6" s="37">
        <v>0</v>
      </c>
      <c r="X6" s="37">
        <v>0</v>
      </c>
      <c r="Y6" s="37">
        <v>31.775000000000002</v>
      </c>
      <c r="Z6" s="37">
        <v>1.3726400000000001</v>
      </c>
      <c r="AA6" s="37">
        <v>425.55</v>
      </c>
      <c r="AB6" s="37">
        <v>0</v>
      </c>
      <c r="AC6" s="37">
        <v>0.38650173019808726</v>
      </c>
      <c r="AD6" s="37">
        <v>0</v>
      </c>
      <c r="AE6" s="37">
        <v>0</v>
      </c>
      <c r="AF6" s="37">
        <v>62.01</v>
      </c>
      <c r="AG6" s="37">
        <v>5.6319991280891525E-2</v>
      </c>
      <c r="AH6" s="37">
        <v>0</v>
      </c>
      <c r="AI6" s="37">
        <f t="shared" si="0"/>
        <v>0</v>
      </c>
      <c r="AJ6" s="20"/>
      <c r="AK6" s="20"/>
    </row>
    <row r="7" spans="1:37" s="1" customFormat="1" ht="23.25">
      <c r="A7" s="5" t="s">
        <v>63</v>
      </c>
      <c r="B7" s="5">
        <v>319</v>
      </c>
      <c r="C7" s="12">
        <v>430</v>
      </c>
      <c r="D7" s="13">
        <v>202</v>
      </c>
      <c r="E7" s="14" t="s">
        <v>65</v>
      </c>
      <c r="F7" s="15">
        <v>74397</v>
      </c>
      <c r="G7" s="15">
        <v>42939</v>
      </c>
      <c r="H7" s="16">
        <v>31.457999999999998</v>
      </c>
      <c r="I7" s="13">
        <v>4</v>
      </c>
      <c r="J7" s="13" t="s">
        <v>11</v>
      </c>
      <c r="K7" s="17">
        <v>42149</v>
      </c>
      <c r="L7" s="8" t="s">
        <v>79</v>
      </c>
      <c r="M7" s="37">
        <v>19.899999999999999</v>
      </c>
      <c r="N7" s="37">
        <v>8.2249999999999996</v>
      </c>
      <c r="O7" s="37">
        <v>2.8250000000000002</v>
      </c>
      <c r="P7" s="37">
        <v>0.77500000000000002</v>
      </c>
      <c r="Q7" s="37">
        <v>2.4522900000000001</v>
      </c>
      <c r="R7" s="37">
        <v>25.95</v>
      </c>
      <c r="S7" s="37">
        <v>5.3</v>
      </c>
      <c r="T7" s="37">
        <v>0.47499999999999998</v>
      </c>
      <c r="U7" s="37">
        <v>0</v>
      </c>
      <c r="V7" s="37">
        <v>7.0701200000000002</v>
      </c>
      <c r="W7" s="37">
        <v>0</v>
      </c>
      <c r="X7" s="37">
        <v>0</v>
      </c>
      <c r="Y7" s="37">
        <v>31.724999999999998</v>
      </c>
      <c r="Z7" s="37">
        <v>1.4244399999999999</v>
      </c>
      <c r="AA7" s="37">
        <v>0</v>
      </c>
      <c r="AB7" s="37">
        <v>0</v>
      </c>
      <c r="AC7" s="37">
        <v>0</v>
      </c>
      <c r="AD7" s="37">
        <v>0</v>
      </c>
      <c r="AE7" s="37">
        <v>0</v>
      </c>
      <c r="AF7" s="37">
        <v>50.6</v>
      </c>
      <c r="AG7" s="37">
        <v>4.5956967566732967E-2</v>
      </c>
      <c r="AH7" s="37">
        <v>0</v>
      </c>
      <c r="AI7" s="37">
        <f t="shared" si="0"/>
        <v>0</v>
      </c>
      <c r="AJ7" s="20"/>
      <c r="AK7" s="20"/>
    </row>
    <row r="8" spans="1:37" s="1" customFormat="1" ht="23.25">
      <c r="A8" s="5" t="s">
        <v>63</v>
      </c>
      <c r="B8" s="5">
        <v>319</v>
      </c>
      <c r="C8" s="12">
        <v>408</v>
      </c>
      <c r="D8" s="13">
        <v>301</v>
      </c>
      <c r="E8" s="14" t="s">
        <v>66</v>
      </c>
      <c r="F8" s="15">
        <v>182261</v>
      </c>
      <c r="G8" s="15">
        <v>190317</v>
      </c>
      <c r="H8" s="16">
        <v>8.0559999999999992</v>
      </c>
      <c r="I8" s="13">
        <v>2</v>
      </c>
      <c r="J8" s="13" t="s">
        <v>123</v>
      </c>
      <c r="K8" s="17">
        <v>42149</v>
      </c>
      <c r="L8" s="8" t="s">
        <v>79</v>
      </c>
      <c r="M8" s="37">
        <v>5.75</v>
      </c>
      <c r="N8" s="37">
        <v>1.7749999999999999</v>
      </c>
      <c r="O8" s="37">
        <v>0.47499999999999998</v>
      </c>
      <c r="P8" s="37">
        <v>0.15</v>
      </c>
      <c r="Q8" s="37">
        <v>2.3206099999999998</v>
      </c>
      <c r="R8" s="37">
        <v>8</v>
      </c>
      <c r="S8" s="37">
        <v>0.15</v>
      </c>
      <c r="T8" s="37">
        <v>0</v>
      </c>
      <c r="U8" s="37">
        <v>0</v>
      </c>
      <c r="V8" s="37">
        <v>3.9422799999999998</v>
      </c>
      <c r="W8" s="37">
        <v>0</v>
      </c>
      <c r="X8" s="37">
        <v>0</v>
      </c>
      <c r="Y8" s="37">
        <v>8.15</v>
      </c>
      <c r="Z8" s="37">
        <v>1.37896</v>
      </c>
      <c r="AA8" s="37">
        <v>55.56</v>
      </c>
      <c r="AB8" s="37">
        <v>8.74</v>
      </c>
      <c r="AC8" s="37">
        <v>0.21254787913179174</v>
      </c>
      <c r="AD8" s="37">
        <v>5.5</v>
      </c>
      <c r="AE8" s="37">
        <v>1.9506312952191802E-2</v>
      </c>
      <c r="AF8" s="37">
        <v>0</v>
      </c>
      <c r="AG8" s="37">
        <v>0</v>
      </c>
      <c r="AH8" s="37">
        <v>0</v>
      </c>
      <c r="AI8" s="37">
        <f t="shared" si="0"/>
        <v>0</v>
      </c>
      <c r="AJ8" s="20"/>
      <c r="AK8" s="20"/>
    </row>
    <row r="9" spans="1:37" s="1" customFormat="1" ht="23.25">
      <c r="A9" s="5" t="s">
        <v>63</v>
      </c>
      <c r="B9" s="5">
        <v>319</v>
      </c>
      <c r="C9" s="12">
        <v>408</v>
      </c>
      <c r="D9" s="13">
        <v>301</v>
      </c>
      <c r="E9" s="14" t="s">
        <v>66</v>
      </c>
      <c r="F9" s="15">
        <v>190317</v>
      </c>
      <c r="G9" s="15">
        <v>182261</v>
      </c>
      <c r="H9" s="16">
        <v>8.0559999999999992</v>
      </c>
      <c r="I9" s="13">
        <v>2</v>
      </c>
      <c r="J9" s="13" t="s">
        <v>14</v>
      </c>
      <c r="K9" s="17">
        <v>42149</v>
      </c>
      <c r="L9" s="8" t="s">
        <v>79</v>
      </c>
      <c r="M9" s="37">
        <v>4.5</v>
      </c>
      <c r="N9" s="37">
        <v>2.5</v>
      </c>
      <c r="O9" s="37">
        <v>0.72499999999999998</v>
      </c>
      <c r="P9" s="37">
        <v>0.4</v>
      </c>
      <c r="Q9" s="37">
        <v>2.6167400000000001</v>
      </c>
      <c r="R9" s="37">
        <v>7.7249999999999996</v>
      </c>
      <c r="S9" s="37">
        <v>0.3</v>
      </c>
      <c r="T9" s="37">
        <v>7.4999999999999997E-2</v>
      </c>
      <c r="U9" s="37">
        <v>2.5000000000000001E-2</v>
      </c>
      <c r="V9" s="37">
        <v>5.0251099999999997</v>
      </c>
      <c r="W9" s="37">
        <v>0</v>
      </c>
      <c r="X9" s="37">
        <v>0</v>
      </c>
      <c r="Y9" s="37">
        <v>8.125</v>
      </c>
      <c r="Z9" s="37">
        <v>1.3503099999999999</v>
      </c>
      <c r="AA9" s="37">
        <v>26.76</v>
      </c>
      <c r="AB9" s="37">
        <v>0</v>
      </c>
      <c r="AC9" s="37">
        <v>9.4907079018300491E-2</v>
      </c>
      <c r="AD9" s="37">
        <v>0</v>
      </c>
      <c r="AE9" s="37">
        <v>0</v>
      </c>
      <c r="AF9" s="37">
        <v>0</v>
      </c>
      <c r="AG9" s="37">
        <v>0</v>
      </c>
      <c r="AH9" s="37">
        <v>0</v>
      </c>
      <c r="AI9" s="37">
        <f t="shared" si="0"/>
        <v>0</v>
      </c>
      <c r="AJ9" s="20"/>
      <c r="AK9" s="20"/>
    </row>
    <row r="10" spans="1:37" ht="23.25">
      <c r="A10" s="4"/>
      <c r="B10" s="4"/>
      <c r="C10" s="4"/>
      <c r="D10" s="4"/>
      <c r="E10" s="4"/>
      <c r="F10" s="89" t="s">
        <v>67</v>
      </c>
      <c r="G10" s="89"/>
      <c r="H10" s="54">
        <f>SUM(H4:H9)</f>
        <v>150.49400000000003</v>
      </c>
      <c r="I10" s="48"/>
      <c r="J10" s="48"/>
      <c r="K10" s="48"/>
      <c r="L10" s="48"/>
      <c r="M10" s="49">
        <f t="shared" ref="M10:P10" si="1">SUM(M4:M9)</f>
        <v>93.3</v>
      </c>
      <c r="N10" s="49">
        <f t="shared" si="1"/>
        <v>34.424999999999997</v>
      </c>
      <c r="O10" s="49">
        <f t="shared" si="1"/>
        <v>15.599999999999998</v>
      </c>
      <c r="P10" s="49">
        <f t="shared" si="1"/>
        <v>8.1000000000000014</v>
      </c>
      <c r="Q10" s="49" t="s">
        <v>68</v>
      </c>
      <c r="R10" s="49">
        <f t="shared" ref="R10:U10" si="2">SUM(R4:R9)</f>
        <v>137.75</v>
      </c>
      <c r="S10" s="49">
        <f t="shared" si="2"/>
        <v>10.850000000000001</v>
      </c>
      <c r="T10" s="49">
        <f t="shared" si="2"/>
        <v>2.15</v>
      </c>
      <c r="U10" s="49">
        <f t="shared" si="2"/>
        <v>0.67499999999999993</v>
      </c>
      <c r="V10" s="49" t="s">
        <v>68</v>
      </c>
      <c r="W10" s="49">
        <f>SUM(W4:W9)</f>
        <v>0</v>
      </c>
      <c r="X10" s="49">
        <f t="shared" ref="X10:Y10" si="3">SUM(X4:X9)</f>
        <v>0</v>
      </c>
      <c r="Y10" s="49">
        <f t="shared" si="3"/>
        <v>151.42500000000001</v>
      </c>
      <c r="Z10" s="49" t="s">
        <v>68</v>
      </c>
      <c r="AA10" s="49">
        <f>SUM(AA4:AA9)</f>
        <v>4758.3300000000008</v>
      </c>
      <c r="AB10" s="49">
        <f>SUM(AB4:AB9)</f>
        <v>52.24</v>
      </c>
      <c r="AC10" s="49" t="s">
        <v>68</v>
      </c>
      <c r="AD10" s="49">
        <f>SUM(AD4:AD9)</f>
        <v>5.5</v>
      </c>
      <c r="AE10" s="49" t="s">
        <v>68</v>
      </c>
      <c r="AF10" s="49">
        <f>SUM(AF4:AF9)</f>
        <v>138.72999999999999</v>
      </c>
      <c r="AG10" s="49" t="s">
        <v>68</v>
      </c>
      <c r="AH10" s="49">
        <f t="shared" ref="AH10" si="4">SUM(AH4:AH9)</f>
        <v>0</v>
      </c>
      <c r="AI10" s="49" t="s">
        <v>68</v>
      </c>
      <c r="AJ10" s="20"/>
      <c r="AK10" s="20"/>
    </row>
    <row r="11" spans="1:37" ht="23.25">
      <c r="A11" s="4"/>
      <c r="B11" s="4"/>
      <c r="C11" s="4"/>
      <c r="D11" s="4"/>
      <c r="E11" s="4"/>
      <c r="F11" s="89" t="s">
        <v>69</v>
      </c>
      <c r="G11" s="89"/>
      <c r="H11" s="48"/>
      <c r="I11" s="48"/>
      <c r="J11" s="48"/>
      <c r="K11" s="48"/>
      <c r="L11" s="48"/>
      <c r="M11" s="49" t="s">
        <v>68</v>
      </c>
      <c r="N11" s="49" t="s">
        <v>68</v>
      </c>
      <c r="O11" s="49" t="s">
        <v>68</v>
      </c>
      <c r="P11" s="49" t="s">
        <v>68</v>
      </c>
      <c r="Q11" s="49">
        <f>SUMPRODUCT(Q4:Q9,H4:H9)/H10</f>
        <v>2.5558292535915039</v>
      </c>
      <c r="R11" s="49" t="s">
        <v>68</v>
      </c>
      <c r="S11" s="49" t="s">
        <v>68</v>
      </c>
      <c r="T11" s="49" t="s">
        <v>68</v>
      </c>
      <c r="U11" s="49" t="s">
        <v>68</v>
      </c>
      <c r="V11" s="49">
        <f>SUMPRODUCT(V4:V9,H4:H9)/H10</f>
        <v>5.1183368612037672</v>
      </c>
      <c r="W11" s="49" t="s">
        <v>68</v>
      </c>
      <c r="X11" s="49" t="s">
        <v>68</v>
      </c>
      <c r="Y11" s="49" t="s">
        <v>68</v>
      </c>
      <c r="Z11" s="49">
        <f>SUMPRODUCT(Z4:Z9,H4:H9)/H10</f>
        <v>1.4566036306430818</v>
      </c>
      <c r="AA11" s="49" t="s">
        <v>68</v>
      </c>
      <c r="AB11" s="49" t="s">
        <v>68</v>
      </c>
      <c r="AC11" s="49">
        <f>SUMPRODUCT(AC4:AC9,H4:H9)/H10</f>
        <v>0.90833236825768071</v>
      </c>
      <c r="AD11" s="49" t="s">
        <v>68</v>
      </c>
      <c r="AE11" s="49">
        <f>SUMPRODUCT(AE4:AE9,H4:H9)/H10</f>
        <v>1.0441802141138989E-3</v>
      </c>
      <c r="AF11" s="49" t="s">
        <v>68</v>
      </c>
      <c r="AG11" s="49">
        <f>SUMPRODUCT(AG4:AG9,H4:H9)/H10</f>
        <v>2.6338022018912947E-2</v>
      </c>
      <c r="AH11" s="49" t="s">
        <v>68</v>
      </c>
      <c r="AI11" s="49">
        <f>SUMPRODUCT(AI4:AI9,H4:H9)/H10</f>
        <v>0</v>
      </c>
      <c r="AJ11" s="20"/>
      <c r="AK11" s="20"/>
    </row>
  </sheetData>
  <mergeCells count="29">
    <mergeCell ref="F2:F3"/>
    <mergeCell ref="F11:G11"/>
    <mergeCell ref="F10:G10"/>
    <mergeCell ref="AG2:AG3"/>
    <mergeCell ref="AH2:AH3"/>
    <mergeCell ref="R2:U2"/>
    <mergeCell ref="V2:V3"/>
    <mergeCell ref="W2:Y2"/>
    <mergeCell ref="AI2:AI3"/>
    <mergeCell ref="G2:G3"/>
    <mergeCell ref="AE2:AE3"/>
    <mergeCell ref="AF2:AF3"/>
    <mergeCell ref="Z2:Z3"/>
    <mergeCell ref="AA2:AA3"/>
    <mergeCell ref="AB2:AB3"/>
    <mergeCell ref="AC2:AC3"/>
    <mergeCell ref="AD2:AD3"/>
    <mergeCell ref="H2:H3"/>
    <mergeCell ref="I2:I3"/>
    <mergeCell ref="J2:J3"/>
    <mergeCell ref="K2:K3"/>
    <mergeCell ref="L2:L3"/>
    <mergeCell ref="M2:P2"/>
    <mergeCell ref="Q2:Q3"/>
    <mergeCell ref="A2:A3"/>
    <mergeCell ref="B2:B3"/>
    <mergeCell ref="C2:C3"/>
    <mergeCell ref="D2:D3"/>
    <mergeCell ref="E2:E3"/>
  </mergeCells>
  <printOptions horizontalCentered="1"/>
  <pageMargins left="0.63511904761904758" right="0.25" top="0.75" bottom="0.75" header="0.3" footer="0.3"/>
  <pageSetup paperSize="8" scale="4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B2" sqref="B2:B5"/>
    </sheetView>
  </sheetViews>
  <sheetFormatPr defaultRowHeight="14.25"/>
  <cols>
    <col min="2" max="4" width="9.125" bestFit="1" customWidth="1"/>
  </cols>
  <sheetData>
    <row r="1" spans="1:4">
      <c r="A1" s="36"/>
      <c r="B1" s="36" t="s">
        <v>120</v>
      </c>
      <c r="C1" s="36" t="s">
        <v>121</v>
      </c>
      <c r="D1" s="36" t="s">
        <v>67</v>
      </c>
    </row>
    <row r="2" spans="1:4">
      <c r="A2" s="36" t="s">
        <v>116</v>
      </c>
      <c r="B2" s="36">
        <v>316.60400000000004</v>
      </c>
      <c r="C2" s="36">
        <v>27.868000000000002</v>
      </c>
      <c r="D2" s="36">
        <f>SUM(B2:C2)</f>
        <v>344.47200000000004</v>
      </c>
    </row>
    <row r="3" spans="1:4">
      <c r="A3" s="36" t="s">
        <v>117</v>
      </c>
      <c r="B3" s="36">
        <v>301.95199999999994</v>
      </c>
      <c r="C3" s="36">
        <v>0</v>
      </c>
      <c r="D3" s="36">
        <f t="shared" ref="D3:D5" si="0">SUM(B3:C3)</f>
        <v>301.95199999999994</v>
      </c>
    </row>
    <row r="4" spans="1:4">
      <c r="A4" s="36" t="s">
        <v>118</v>
      </c>
      <c r="B4" s="36">
        <v>292.83499999999998</v>
      </c>
      <c r="C4" s="36">
        <v>0</v>
      </c>
      <c r="D4" s="36">
        <f t="shared" si="0"/>
        <v>292.83499999999998</v>
      </c>
    </row>
    <row r="5" spans="1:4">
      <c r="A5" s="36" t="s">
        <v>119</v>
      </c>
      <c r="B5" s="36">
        <v>150.49400000000003</v>
      </c>
      <c r="C5" s="36">
        <v>0</v>
      </c>
      <c r="D5" s="36">
        <f t="shared" si="0"/>
        <v>150.49400000000003</v>
      </c>
    </row>
    <row r="6" spans="1:4">
      <c r="A6" s="36" t="s">
        <v>67</v>
      </c>
      <c r="B6" s="36">
        <f>SUM(B2:B5)</f>
        <v>1061.8850000000002</v>
      </c>
      <c r="C6" s="36">
        <f>SUM(C2:C5)</f>
        <v>27.868000000000002</v>
      </c>
      <c r="D6" s="36">
        <f>SUM(B6:C6)</f>
        <v>1089.7530000000002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สงขลา1</vt:lpstr>
      <vt:lpstr>พัทลุง</vt:lpstr>
      <vt:lpstr>สตูล</vt:lpstr>
      <vt:lpstr>สงขลา2</vt:lpstr>
      <vt:lpstr>Sheet1</vt:lpstr>
      <vt:lpstr>พัทลุง!Print_Area</vt:lpstr>
      <vt:lpstr>สงขลา1!Print_Area</vt:lpstr>
      <vt:lpstr>สตูล!Print_Area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2016-06-30T02:35:13Z</cp:lastPrinted>
  <dcterms:created xsi:type="dcterms:W3CDTF">2015-10-18T10:40:57Z</dcterms:created>
  <dcterms:modified xsi:type="dcterms:W3CDTF">2016-06-30T02:35:19Z</dcterms:modified>
</cp:coreProperties>
</file>