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11610" activeTab="3"/>
  </bookViews>
  <sheets>
    <sheet name="กระบี่" sheetId="2" r:id="rId1"/>
    <sheet name="ภูเก็ต" sheetId="3" r:id="rId2"/>
    <sheet name="พังงา" sheetId="4" r:id="rId3"/>
    <sheet name="ระนอง" sheetId="5" r:id="rId4"/>
  </sheets>
  <definedNames>
    <definedName name="_xlnm.Print_Area" localSheetId="0">กระบี่!$A$1:$AI$24</definedName>
  </definedNames>
  <calcPr calcId="152511"/>
</workbook>
</file>

<file path=xl/calcChain.xml><?xml version="1.0" encoding="utf-8"?>
<calcChain xmlns="http://schemas.openxmlformats.org/spreadsheetml/2006/main">
  <c r="AG4" i="5" l="1"/>
  <c r="AG4" i="4"/>
  <c r="AM5" i="2" l="1"/>
  <c r="AQ5" i="2" s="1"/>
  <c r="AN5" i="2"/>
  <c r="AR5" i="2" s="1"/>
  <c r="AO5" i="2"/>
  <c r="AS5" i="2" s="1"/>
  <c r="AM6" i="2"/>
  <c r="AQ6" i="2" s="1"/>
  <c r="AN6" i="2"/>
  <c r="AR6" i="2" s="1"/>
  <c r="AO6" i="2"/>
  <c r="AS6" i="2" s="1"/>
  <c r="AM7" i="2"/>
  <c r="AQ7" i="2" s="1"/>
  <c r="AN7" i="2"/>
  <c r="AR7" i="2" s="1"/>
  <c r="AO7" i="2"/>
  <c r="AS7" i="2" s="1"/>
  <c r="AM8" i="2"/>
  <c r="AQ8" i="2" s="1"/>
  <c r="AN8" i="2"/>
  <c r="AR8" i="2" s="1"/>
  <c r="AO8" i="2"/>
  <c r="AS8" i="2" s="1"/>
  <c r="AM9" i="2"/>
  <c r="AQ9" i="2" s="1"/>
  <c r="AN9" i="2"/>
  <c r="AR9" i="2" s="1"/>
  <c r="AO9" i="2"/>
  <c r="AS9" i="2" s="1"/>
  <c r="AM10" i="2"/>
  <c r="AQ10" i="2" s="1"/>
  <c r="AN10" i="2"/>
  <c r="AR10" i="2" s="1"/>
  <c r="AO10" i="2"/>
  <c r="AS10" i="2" s="1"/>
  <c r="AM11" i="2"/>
  <c r="AQ11" i="2" s="1"/>
  <c r="AN11" i="2"/>
  <c r="AR11" i="2" s="1"/>
  <c r="AO11" i="2"/>
  <c r="AS11" i="2" s="1"/>
  <c r="AM12" i="2"/>
  <c r="AQ12" i="2" s="1"/>
  <c r="AN12" i="2"/>
  <c r="AR12" i="2" s="1"/>
  <c r="AO12" i="2"/>
  <c r="AS12" i="2" s="1"/>
  <c r="AM13" i="2"/>
  <c r="AQ13" i="2" s="1"/>
  <c r="AN13" i="2"/>
  <c r="AR13" i="2" s="1"/>
  <c r="AO13" i="2"/>
  <c r="AS13" i="2" s="1"/>
  <c r="AM14" i="2"/>
  <c r="AQ14" i="2" s="1"/>
  <c r="AN14" i="2"/>
  <c r="AR14" i="2" s="1"/>
  <c r="AO14" i="2"/>
  <c r="AS14" i="2" s="1"/>
  <c r="AM15" i="2"/>
  <c r="AQ15" i="2" s="1"/>
  <c r="AN15" i="2"/>
  <c r="AR15" i="2" s="1"/>
  <c r="AO15" i="2"/>
  <c r="AS15" i="2" s="1"/>
  <c r="AM16" i="2"/>
  <c r="AQ16" i="2" s="1"/>
  <c r="AN16" i="2"/>
  <c r="AR16" i="2" s="1"/>
  <c r="AO16" i="2"/>
  <c r="AS16" i="2" s="1"/>
  <c r="AM17" i="2"/>
  <c r="AQ17" i="2" s="1"/>
  <c r="AN17" i="2"/>
  <c r="AR17" i="2" s="1"/>
  <c r="AO17" i="2"/>
  <c r="AS17" i="2" s="1"/>
  <c r="AM18" i="2"/>
  <c r="AQ18" i="2" s="1"/>
  <c r="AN18" i="2"/>
  <c r="AR18" i="2" s="1"/>
  <c r="AO18" i="2"/>
  <c r="AS18" i="2" s="1"/>
  <c r="AM19" i="2"/>
  <c r="AQ19" i="2" s="1"/>
  <c r="AN19" i="2"/>
  <c r="AR19" i="2" s="1"/>
  <c r="AO19" i="2"/>
  <c r="AS19" i="2" s="1"/>
  <c r="AM20" i="2"/>
  <c r="AQ20" i="2" s="1"/>
  <c r="AN20" i="2"/>
  <c r="AR20" i="2" s="1"/>
  <c r="AO20" i="2"/>
  <c r="AS20" i="2" s="1"/>
  <c r="AM21" i="2"/>
  <c r="AQ21" i="2" s="1"/>
  <c r="AN21" i="2"/>
  <c r="AR21" i="2" s="1"/>
  <c r="AO21" i="2"/>
  <c r="AS21" i="2" s="1"/>
  <c r="AM22" i="2"/>
  <c r="AQ22" i="2" s="1"/>
  <c r="AN22" i="2"/>
  <c r="AR22" i="2" s="1"/>
  <c r="AO22" i="2"/>
  <c r="AS22" i="2" s="1"/>
  <c r="AO4" i="2"/>
  <c r="AS4" i="2" s="1"/>
  <c r="AN4" i="2"/>
  <c r="AR4" i="2" s="1"/>
  <c r="AM4" i="2"/>
  <c r="AQ4" i="2" s="1"/>
  <c r="R12" i="5" l="1"/>
  <c r="S12" i="5"/>
  <c r="T12" i="5"/>
  <c r="U12" i="5"/>
  <c r="M12" i="5"/>
  <c r="N12" i="5"/>
  <c r="O12" i="5"/>
  <c r="P12" i="5"/>
  <c r="R16" i="4"/>
  <c r="S16" i="4"/>
  <c r="T16" i="4"/>
  <c r="U16" i="4"/>
  <c r="M16" i="4"/>
  <c r="N16" i="4"/>
  <c r="O16" i="4"/>
  <c r="P16" i="4"/>
  <c r="R38" i="3"/>
  <c r="S38" i="3"/>
  <c r="T38" i="3"/>
  <c r="U38" i="3"/>
  <c r="M38" i="3"/>
  <c r="N38" i="3"/>
  <c r="O38" i="3"/>
  <c r="P38" i="3"/>
  <c r="R23" i="2"/>
  <c r="S23" i="2"/>
  <c r="T23" i="2"/>
  <c r="U23" i="2"/>
  <c r="M23" i="2"/>
  <c r="N23" i="2"/>
  <c r="O23" i="2"/>
  <c r="P23" i="2"/>
  <c r="X12" i="5" l="1"/>
  <c r="Y12" i="5"/>
  <c r="W12" i="5"/>
  <c r="AI5" i="5"/>
  <c r="AI6" i="5"/>
  <c r="AI7" i="5"/>
  <c r="AI8" i="5"/>
  <c r="AI9" i="5"/>
  <c r="AI10" i="5"/>
  <c r="AI11" i="5"/>
  <c r="AG5" i="5"/>
  <c r="AG6" i="5"/>
  <c r="AG7" i="5"/>
  <c r="AG8" i="5"/>
  <c r="AG9" i="5"/>
  <c r="AG10" i="5"/>
  <c r="AG11" i="5"/>
  <c r="AE5" i="5"/>
  <c r="AE6" i="5"/>
  <c r="AE7" i="5"/>
  <c r="AE8" i="5"/>
  <c r="AE9" i="5"/>
  <c r="AE10" i="5"/>
  <c r="AE11" i="5"/>
  <c r="AC5" i="5"/>
  <c r="AC6" i="5"/>
  <c r="AC7" i="5"/>
  <c r="AC8" i="5"/>
  <c r="AC9" i="5"/>
  <c r="AC10" i="5"/>
  <c r="AC11" i="5"/>
  <c r="AC4" i="5"/>
  <c r="AE4" i="5"/>
  <c r="AI4" i="5"/>
  <c r="AA12" i="5"/>
  <c r="AB12" i="5"/>
  <c r="AD12" i="5"/>
  <c r="AF12" i="5"/>
  <c r="AH12" i="5"/>
  <c r="X16" i="4"/>
  <c r="Y16" i="4"/>
  <c r="W16" i="4"/>
  <c r="AI5" i="4"/>
  <c r="AI6" i="4"/>
  <c r="AI7" i="4"/>
  <c r="AI8" i="4"/>
  <c r="AI9" i="4"/>
  <c r="AI10" i="4"/>
  <c r="AI11" i="4"/>
  <c r="AI12" i="4"/>
  <c r="AI13" i="4"/>
  <c r="AI14" i="4"/>
  <c r="AI15" i="4"/>
  <c r="AG5" i="4"/>
  <c r="AG6" i="4"/>
  <c r="AG7" i="4"/>
  <c r="AG8" i="4"/>
  <c r="AG9" i="4"/>
  <c r="AG10" i="4"/>
  <c r="AG11" i="4"/>
  <c r="AG12" i="4"/>
  <c r="AG13" i="4"/>
  <c r="AG14" i="4"/>
  <c r="AG15" i="4"/>
  <c r="AE5" i="4"/>
  <c r="AE6" i="4"/>
  <c r="AE7" i="4"/>
  <c r="AE8" i="4"/>
  <c r="AE9" i="4"/>
  <c r="AE10" i="4"/>
  <c r="AE11" i="4"/>
  <c r="AE12" i="4"/>
  <c r="AE13" i="4"/>
  <c r="AE14" i="4"/>
  <c r="AE15" i="4"/>
  <c r="AC5" i="4"/>
  <c r="AC6" i="4"/>
  <c r="AC7" i="4"/>
  <c r="AC8" i="4"/>
  <c r="AC9" i="4"/>
  <c r="AC10" i="4"/>
  <c r="AC11" i="4"/>
  <c r="AC12" i="4"/>
  <c r="AC13" i="4"/>
  <c r="AC14" i="4"/>
  <c r="AC15" i="4"/>
  <c r="AC4" i="4"/>
  <c r="AE4" i="4"/>
  <c r="AI4" i="4"/>
  <c r="AA16" i="4"/>
  <c r="AB16" i="4"/>
  <c r="AD16" i="4"/>
  <c r="AF16" i="4"/>
  <c r="AH16" i="4"/>
  <c r="X38" i="3"/>
  <c r="Y38" i="3"/>
  <c r="W38" i="3"/>
  <c r="X23" i="2"/>
  <c r="Y23" i="2"/>
  <c r="W23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4" i="2"/>
  <c r="AE4" i="2"/>
  <c r="AI4" i="2"/>
  <c r="AA23" i="2" l="1"/>
  <c r="AB23" i="2"/>
  <c r="AD23" i="2"/>
  <c r="AF23" i="2"/>
  <c r="AH23" i="2"/>
  <c r="H12" i="5" l="1"/>
  <c r="H16" i="4"/>
  <c r="H23" i="2"/>
  <c r="Z24" i="2" l="1"/>
  <c r="AG24" i="2"/>
  <c r="AE24" i="2"/>
  <c r="AI24" i="2"/>
  <c r="AC24" i="2"/>
  <c r="Z17" i="4"/>
  <c r="AC17" i="4"/>
  <c r="AG17" i="4"/>
  <c r="AE17" i="4"/>
  <c r="AI17" i="4"/>
  <c r="AE13" i="5"/>
  <c r="AI13" i="5"/>
  <c r="Z13" i="5"/>
  <c r="AG13" i="5"/>
  <c r="AC13" i="5"/>
  <c r="Q13" i="5"/>
  <c r="V13" i="5"/>
  <c r="Q17" i="4" l="1"/>
  <c r="V17" i="4"/>
  <c r="Q24" i="2"/>
  <c r="V24" i="2"/>
</calcChain>
</file>

<file path=xl/sharedStrings.xml><?xml version="1.0" encoding="utf-8"?>
<sst xmlns="http://schemas.openxmlformats.org/spreadsheetml/2006/main" count="555" uniqueCount="118">
  <si>
    <t>รหัสแขวง</t>
  </si>
  <si>
    <t>หมายเลขทางหลวง</t>
  </si>
  <si>
    <t>หมายเลขควบคุม</t>
  </si>
  <si>
    <t>ชื่อสายทาง</t>
  </si>
  <si>
    <t>จำนวนช่องจราจร</t>
  </si>
  <si>
    <t>ทิศทางสำรวจ</t>
  </si>
  <si>
    <t>วันที่สำรวจ</t>
  </si>
  <si>
    <t>ประเภท
ผิวทาง</t>
  </si>
  <si>
    <t>แขวงทางหลวงกระบี่</t>
  </si>
  <si>
    <t>ในช่อง - ในไร่</t>
  </si>
  <si>
    <t>ปากน้ำกระบี่ - เขาทอง</t>
  </si>
  <si>
    <t>เหนือคลอง - สองแพรก</t>
  </si>
  <si>
    <t>คลองท่อม - ทุ่งใหญ่</t>
  </si>
  <si>
    <t>R1</t>
  </si>
  <si>
    <t>บางผึ้ง - โคกยาง</t>
  </si>
  <si>
    <t>สิเกา - ควนกุน</t>
  </si>
  <si>
    <t>บางขัน - ลำทับ</t>
  </si>
  <si>
    <t>เขาพนม - ทุ่งใหญ่</t>
  </si>
  <si>
    <t>ช่องพลี - อ่าวพระนาง</t>
  </si>
  <si>
    <t>ช่องพลี - หาดนพรัตน์ธารา</t>
  </si>
  <si>
    <t>อ่าวน้ำเมา - หาดนพรัตน์ธารา</t>
  </si>
  <si>
    <t>ไสไทย - สุสานหอย 75 ล้านปี</t>
  </si>
  <si>
    <t>ห้วยน้ำขาว - เกาะกลาง</t>
  </si>
  <si>
    <t>สวนปาล์ม -คลองชี</t>
  </si>
  <si>
    <t>ถนนแพรก - ลำนาว</t>
  </si>
  <si>
    <t>ทุ่งใหญ่ - ควนปริง</t>
  </si>
  <si>
    <t>ทอนแจ้ - อ่าวตง</t>
  </si>
  <si>
    <t>ควนกุน - หนองชุมแสง</t>
  </si>
  <si>
    <t>แขวงทางหลวงภูเก็ต</t>
  </si>
  <si>
    <t>โคกกลอย - หมากปรก</t>
  </si>
  <si>
    <t>หมากปรก - เมืองภูเก็ต</t>
  </si>
  <si>
    <t>R2</t>
  </si>
  <si>
    <t>เมืองภูเก็ต - กะทู้</t>
  </si>
  <si>
    <t>เมืองภูเก็ต - ห้าแยกฉลอง</t>
  </si>
  <si>
    <t>โรงเรียนวิชิตสงคราม - สนามสุรกุล</t>
  </si>
  <si>
    <t>เมืองภูเก็ต - แหลมพันวา</t>
  </si>
  <si>
    <t>บางคู  - ตีนเขา</t>
  </si>
  <si>
    <t>R3</t>
  </si>
  <si>
    <t>ตีนเขา - หาดราไวย์</t>
  </si>
  <si>
    <t>ท่าเรือ -  เชิงทะเล</t>
  </si>
  <si>
    <t>ทางเข้าสนามบินภูเก็ต</t>
  </si>
  <si>
    <t>ท่าเรือ - เมืองใหม่</t>
  </si>
  <si>
    <t>ห้าแยกฉลอง - กะรน</t>
  </si>
  <si>
    <t>กะทู้ - ป่าตอง</t>
  </si>
  <si>
    <t>มุดดอกขาว - สนามบินภูเก็ต</t>
  </si>
  <si>
    <t>บางไทร - ตำตัว</t>
  </si>
  <si>
    <t>ทางเข้าบางไทร</t>
  </si>
  <si>
    <t>นิคม - หินดาน</t>
  </si>
  <si>
    <t>ทางเข้าอ่าวมะขาม</t>
  </si>
  <si>
    <t>ลำแก่น - ทับละมุ</t>
  </si>
  <si>
    <t>ตีนเขา - นาบอน</t>
  </si>
  <si>
    <t>ทุ่งมะพร้าว - สามแยกนิคม</t>
  </si>
  <si>
    <t>ท่านุ่น -ในหยง</t>
  </si>
  <si>
    <t>หาดทรายแก้ว - ท่านุ่น</t>
  </si>
  <si>
    <t>ท่านุ่น - สามแยกสะพานสารสิน</t>
  </si>
  <si>
    <t>ท่าฉัตรไชย  -  หมวดถลาง</t>
  </si>
  <si>
    <t>แขวงทางหลวงพังงา</t>
  </si>
  <si>
    <t>นาเหนือ - บางคราม</t>
  </si>
  <si>
    <t>บางหล่อ - อ่าวลึก</t>
  </si>
  <si>
    <t>นบปริง - นิคม</t>
  </si>
  <si>
    <t>บางเหรียง - พนม</t>
  </si>
  <si>
    <t>เขาต่อ - ปลายพระยา</t>
  </si>
  <si>
    <t>ทางเข้ากะไหล</t>
  </si>
  <si>
    <t>ทางเข้ากระโสม</t>
  </si>
  <si>
    <t>แขวงทางหลวงระนอง</t>
  </si>
  <si>
    <t>ทางแยกเข้าระนอง</t>
  </si>
  <si>
    <t>ราชกรูด  -  วังตะกอ</t>
  </si>
  <si>
    <t>เขาค่าย - เขาปีบ</t>
  </si>
  <si>
    <t>เขาค่าย - เขาทะลุ</t>
  </si>
  <si>
    <t>รวม</t>
  </si>
  <si>
    <t>-</t>
  </si>
  <si>
    <t>เฉลี่ย</t>
  </si>
  <si>
    <t>ทางเข้าเมืองระนอง</t>
  </si>
  <si>
    <t>A.C.</t>
  </si>
  <si>
    <t>16+118</t>
  </si>
  <si>
    <t>0+000</t>
  </si>
  <si>
    <t>75+693</t>
  </si>
  <si>
    <t>103+692</t>
  </si>
  <si>
    <t>เขาศก - พนม</t>
  </si>
  <si>
    <t>32+492</t>
  </si>
  <si>
    <t>บางสีกิ้ม - เขาค่าย</t>
  </si>
  <si>
    <t>56+173</t>
  </si>
  <si>
    <t>สำนักงานทางหลวงที่ 17 สรุปค่าความเสียหายของผิวลาดยาง แขวงทางหลวงกระบี่</t>
  </si>
  <si>
    <t>สำนักงานทางหลวงที่ 17 สรุปค่าความเสียหายของผิวลาดยาง แขวงทางหลวงภูเก็ต</t>
  </si>
  <si>
    <t>สำนักงานทางหลวงที่ 17 สรุปค่าความเสียหายของผิวลาดยาง แขวงทางหลวงพังงา</t>
  </si>
  <si>
    <t>สำนักงานทางหลวงที่ 17 สรุปค่าความเสียหายของผิวลาดยาง แขวงทางหลวงระนอง</t>
  </si>
  <si>
    <t>L1</t>
  </si>
  <si>
    <t>L2</t>
  </si>
  <si>
    <t>แขวงทางหลวง</t>
  </si>
  <si>
    <t>กิโลเมตรเริ่มต้น</t>
  </si>
  <si>
    <t>กิโลเมตรสิ้นสุด</t>
  </si>
  <si>
    <t>ระยะทาง
(กิโลเมตร)</t>
  </si>
  <si>
    <t>IRI เฉลี่ย
(เมตร/กิโลเมตร)</t>
  </si>
  <si>
    <t>ระยะทางที่มีค่าร่องล้อในช่วงต่าง ๆ (กิโลเมตร)</t>
  </si>
  <si>
    <t>Rutting เฉลี่ย (มิลลิเมตร)</t>
  </si>
  <si>
    <t>ระยะทางที่มีค่า MPD ในช่วงต่าง ๆ (กิโลเมตร)</t>
  </si>
  <si>
    <t>MPD
(มิลลิเมตร)</t>
  </si>
  <si>
    <t>รอยแตก  ต่อเนื่อง(ตารางเมตร)</t>
  </si>
  <si>
    <t>รอยแตก 
ไม่ต่อเนื่อง(เมตร)</t>
  </si>
  <si>
    <t>ร้อยละรอยแตก</t>
  </si>
  <si>
    <t>หลุดร่อน (ตารางเมตร)</t>
  </si>
  <si>
    <t>ร้อยละหลุดร่อน</t>
  </si>
  <si>
    <t xml:space="preserve"> รอยปะซ่อม (ตารางเมตร)</t>
  </si>
  <si>
    <t>ร้อยละรอยปะซ่อม</t>
  </si>
  <si>
    <t>หลุมบ่อ (ตารางเมตร)</t>
  </si>
  <si>
    <t xml:space="preserve"> ร้อยละหลุมบ่อ </t>
  </si>
  <si>
    <t>IRI &lt; 2.5</t>
  </si>
  <si>
    <t>2.5 ≤ IRI &lt; 3.5</t>
  </si>
  <si>
    <t>3.5 ≤ IRI &lt; 5</t>
  </si>
  <si>
    <t>IRI ≥ 5</t>
  </si>
  <si>
    <t>Rut &lt; 10</t>
  </si>
  <si>
    <t>10 ≤ Rut &lt; 15</t>
  </si>
  <si>
    <t>15 ≤ Rut &lt; 20</t>
  </si>
  <si>
    <t>Rut ≥ 20</t>
  </si>
  <si>
    <t>MPD &lt; 0.25</t>
  </si>
  <si>
    <t>0.25 ≤ MPD &lt; 0.5</t>
  </si>
  <si>
    <t>MPD ≥ 0.5</t>
  </si>
  <si>
    <t>ระยะทางที่มีค่า IRI ในช่วงต่าง ๆ (กิโลเมตร)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</si>
</sst>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0.000"/>
    <numFmt numFmtId="189" formatCode="[$-1070000]d/mm/yyyy;@"/>
    <numFmt numFmtId="190" formatCode="0\+000"/>
    <numFmt numFmtId="191" formatCode="[$-107041E]d\ mmm\ yy;@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</font>
    <font>
      <sz val="11"/>
      <color indexed="8"/>
      <name val="Tahoma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indexed="8"/>
      <name val="Angsana New"/>
      <family val="1"/>
    </font>
    <font>
      <sz val="16"/>
      <color rgb="FF000000"/>
      <name val="Angsana New"/>
      <family val="1"/>
    </font>
    <font>
      <sz val="18"/>
      <color theme="1"/>
      <name val="Angsana New"/>
      <family val="1"/>
    </font>
    <font>
      <b/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187" fontId="3" fillId="0" borderId="0" applyFont="0" applyFill="0" applyBorder="0" applyAlignment="0" applyProtection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Fill="1" applyBorder="1" applyAlignment="1">
      <alignment horizontal="center"/>
    </xf>
    <xf numFmtId="0" fontId="6" fillId="0" borderId="0" xfId="0" applyFont="1"/>
    <xf numFmtId="0" fontId="0" fillId="0" borderId="0" xfId="0" applyBorder="1"/>
    <xf numFmtId="188" fontId="0" fillId="0" borderId="0" xfId="0" applyNumberFormat="1"/>
    <xf numFmtId="0" fontId="10" fillId="0" borderId="0" xfId="0" applyFont="1"/>
    <xf numFmtId="0" fontId="6" fillId="0" borderId="1" xfId="0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90" fontId="6" fillId="0" borderId="1" xfId="0" applyNumberFormat="1" applyFont="1" applyFill="1" applyBorder="1" applyAlignment="1">
      <alignment horizontal="center" vertical="center"/>
    </xf>
    <xf numFmtId="190" fontId="9" fillId="0" borderId="1" xfId="0" applyNumberFormat="1" applyFont="1" applyFill="1" applyBorder="1" applyAlignment="1">
      <alignment horizontal="center"/>
    </xf>
    <xf numFmtId="191" fontId="6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88" fontId="0" fillId="0" borderId="0" xfId="0" applyNumberFormat="1" applyFill="1"/>
    <xf numFmtId="0" fontId="9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188" fontId="6" fillId="0" borderId="1" xfId="4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188" fontId="6" fillId="0" borderId="1" xfId="0" applyNumberFormat="1" applyFont="1" applyFill="1" applyBorder="1" applyAlignment="1">
      <alignment horizontal="center" vertical="center"/>
    </xf>
    <xf numFmtId="190" fontId="6" fillId="0" borderId="1" xfId="4" applyNumberFormat="1" applyFont="1" applyFill="1" applyBorder="1" applyAlignment="1">
      <alignment horizontal="center"/>
    </xf>
    <xf numFmtId="0" fontId="0" fillId="0" borderId="0" xfId="0"/>
    <xf numFmtId="0" fontId="6" fillId="0" borderId="0" xfId="0" applyFont="1"/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90" fontId="6" fillId="0" borderId="1" xfId="0" applyNumberFormat="1" applyFont="1" applyFill="1" applyBorder="1" applyAlignment="1">
      <alignment horizontal="center" vertical="center"/>
    </xf>
    <xf numFmtId="191" fontId="6" fillId="0" borderId="1" xfId="0" applyNumberFormat="1" applyFont="1" applyFill="1" applyBorder="1" applyAlignment="1">
      <alignment horizontal="center" vertical="center"/>
    </xf>
    <xf numFmtId="188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0" xfId="0" applyFont="1" applyFill="1" applyBorder="1"/>
    <xf numFmtId="188" fontId="0" fillId="0" borderId="0" xfId="0" applyNumberFormat="1" applyFill="1" applyBorder="1"/>
    <xf numFmtId="2" fontId="6" fillId="0" borderId="1" xfId="0" applyNumberFormat="1" applyFont="1" applyFill="1" applyBorder="1" applyAlignment="1">
      <alignment horizontal="center"/>
    </xf>
    <xf numFmtId="2" fontId="6" fillId="0" borderId="1" xfId="4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188" fontId="7" fillId="0" borderId="1" xfId="4" applyNumberFormat="1" applyFont="1" applyFill="1" applyBorder="1" applyAlignment="1">
      <alignment horizontal="center"/>
    </xf>
    <xf numFmtId="0" fontId="7" fillId="0" borderId="1" xfId="4" applyFont="1" applyFill="1" applyBorder="1" applyAlignment="1">
      <alignment horizontal="center"/>
    </xf>
    <xf numFmtId="2" fontId="7" fillId="0" borderId="1" xfId="4" applyNumberFormat="1" applyFont="1" applyFill="1" applyBorder="1" applyAlignment="1">
      <alignment horizontal="center"/>
    </xf>
    <xf numFmtId="188" fontId="11" fillId="0" borderId="0" xfId="0" applyNumberFormat="1" applyFont="1" applyFill="1"/>
    <xf numFmtId="0" fontId="11" fillId="0" borderId="0" xfId="0" applyFont="1"/>
    <xf numFmtId="0" fontId="12" fillId="0" borderId="0" xfId="0" applyFont="1" applyFill="1" applyBorder="1" applyAlignment="1">
      <alignment horizontal="center"/>
    </xf>
    <xf numFmtId="0" fontId="7" fillId="0" borderId="0" xfId="0" applyFont="1"/>
    <xf numFmtId="188" fontId="7" fillId="0" borderId="1" xfId="4" applyNumberFormat="1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2" fontId="7" fillId="0" borderId="1" xfId="4" applyNumberFormat="1" applyFont="1" applyBorder="1" applyAlignment="1">
      <alignment horizontal="center"/>
    </xf>
    <xf numFmtId="188" fontId="11" fillId="0" borderId="0" xfId="0" applyNumberFormat="1" applyFont="1" applyFill="1" applyBorder="1"/>
    <xf numFmtId="0" fontId="7" fillId="0" borderId="0" xfId="0" applyFont="1" applyFill="1"/>
    <xf numFmtId="188" fontId="8" fillId="2" borderId="2" xfId="2" applyNumberFormat="1" applyFont="1" applyFill="1" applyBorder="1" applyAlignment="1">
      <alignment horizontal="center" vertical="center" wrapText="1"/>
    </xf>
    <xf numFmtId="188" fontId="8" fillId="2" borderId="3" xfId="2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189" fontId="8" fillId="2" borderId="1" xfId="1" applyNumberFormat="1" applyFont="1" applyFill="1" applyBorder="1" applyAlignment="1">
      <alignment horizontal="center" vertical="center" wrapText="1"/>
    </xf>
    <xf numFmtId="187" fontId="8" fillId="2" borderId="2" xfId="2" applyFont="1" applyFill="1" applyBorder="1" applyAlignment="1">
      <alignment horizontal="center" vertical="center" wrapText="1"/>
    </xf>
    <xf numFmtId="187" fontId="8" fillId="2" borderId="3" xfId="2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2" fontId="8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 wrapText="1"/>
    </xf>
    <xf numFmtId="187" fontId="8" fillId="2" borderId="1" xfId="2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/>
    </xf>
    <xf numFmtId="188" fontId="8" fillId="2" borderId="1" xfId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7" fillId="0" borderId="1" xfId="4" applyFont="1" applyBorder="1" applyAlignment="1">
      <alignment horizontal="center"/>
    </xf>
  </cellXfs>
  <cellStyles count="14">
    <cellStyle name="Comma 2" xfId="2"/>
    <cellStyle name="Comma 3" xfId="13"/>
    <cellStyle name="Normal" xfId="0" builtinId="0"/>
    <cellStyle name="Normal 100" xfId="3"/>
    <cellStyle name="Normal 106" xfId="5"/>
    <cellStyle name="Normal 107" xfId="4"/>
    <cellStyle name="Normal 110" xfId="11"/>
    <cellStyle name="Normal 112 2" xfId="7"/>
    <cellStyle name="Normal 15" xfId="8"/>
    <cellStyle name="Normal 2" xfId="1"/>
    <cellStyle name="Normal 2 10" xfId="10"/>
    <cellStyle name="Normal 24" xfId="9"/>
    <cellStyle name="Normal 3" xfId="12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9"/>
  <sheetViews>
    <sheetView view="pageLayout" zoomScale="70" zoomScaleNormal="90" zoomScalePageLayoutView="70" workbookViewId="0">
      <selection activeCell="H87" sqref="H87"/>
    </sheetView>
  </sheetViews>
  <sheetFormatPr defaultRowHeight="14.25" x14ac:dyDescent="0.2"/>
  <cols>
    <col min="1" max="1" width="28.375" customWidth="1"/>
    <col min="5" max="5" width="25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0.87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customWidth="1"/>
    <col min="33" max="33" width="11" customWidth="1"/>
    <col min="34" max="34" width="11.75" customWidth="1"/>
    <col min="35" max="35" width="9" customWidth="1"/>
  </cols>
  <sheetData>
    <row r="1" spans="1:45" ht="23.25" x14ac:dyDescent="0.5">
      <c r="A1" s="67" t="s">
        <v>82</v>
      </c>
      <c r="B1" s="67"/>
      <c r="C1" s="67"/>
      <c r="D1" s="67"/>
      <c r="E1" s="67"/>
      <c r="F1" s="6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45" ht="30" customHeight="1" x14ac:dyDescent="0.2">
      <c r="A2" s="51" t="s">
        <v>88</v>
      </c>
      <c r="B2" s="51" t="s">
        <v>0</v>
      </c>
      <c r="C2" s="52" t="s">
        <v>1</v>
      </c>
      <c r="D2" s="53" t="s">
        <v>2</v>
      </c>
      <c r="E2" s="51" t="s">
        <v>3</v>
      </c>
      <c r="F2" s="51" t="s">
        <v>89</v>
      </c>
      <c r="G2" s="51" t="s">
        <v>90</v>
      </c>
      <c r="H2" s="66" t="s">
        <v>91</v>
      </c>
      <c r="I2" s="51" t="s">
        <v>4</v>
      </c>
      <c r="J2" s="51" t="s">
        <v>5</v>
      </c>
      <c r="K2" s="54" t="s">
        <v>6</v>
      </c>
      <c r="L2" s="51" t="s">
        <v>7</v>
      </c>
      <c r="M2" s="62" t="s">
        <v>117</v>
      </c>
      <c r="N2" s="62"/>
      <c r="O2" s="62"/>
      <c r="P2" s="62"/>
      <c r="Q2" s="63" t="s">
        <v>92</v>
      </c>
      <c r="R2" s="62" t="s">
        <v>93</v>
      </c>
      <c r="S2" s="62"/>
      <c r="T2" s="62"/>
      <c r="U2" s="62"/>
      <c r="V2" s="63" t="s">
        <v>94</v>
      </c>
      <c r="W2" s="57" t="s">
        <v>95</v>
      </c>
      <c r="X2" s="58"/>
      <c r="Y2" s="59"/>
      <c r="Z2" s="63" t="s">
        <v>96</v>
      </c>
      <c r="AA2" s="64" t="s">
        <v>97</v>
      </c>
      <c r="AB2" s="64" t="s">
        <v>98</v>
      </c>
      <c r="AC2" s="49" t="s">
        <v>99</v>
      </c>
      <c r="AD2" s="55" t="s">
        <v>100</v>
      </c>
      <c r="AE2" s="60" t="s">
        <v>101</v>
      </c>
      <c r="AF2" s="55" t="s">
        <v>102</v>
      </c>
      <c r="AG2" s="49" t="s">
        <v>103</v>
      </c>
      <c r="AH2" s="55" t="s">
        <v>104</v>
      </c>
      <c r="AI2" s="55" t="s">
        <v>105</v>
      </c>
    </row>
    <row r="3" spans="1:45" ht="46.5" customHeight="1" x14ac:dyDescent="0.2">
      <c r="A3" s="51"/>
      <c r="B3" s="51"/>
      <c r="C3" s="52"/>
      <c r="D3" s="53"/>
      <c r="E3" s="51"/>
      <c r="F3" s="51"/>
      <c r="G3" s="51"/>
      <c r="H3" s="66"/>
      <c r="I3" s="51"/>
      <c r="J3" s="51"/>
      <c r="K3" s="54"/>
      <c r="L3" s="51"/>
      <c r="M3" s="35" t="s">
        <v>106</v>
      </c>
      <c r="N3" s="36" t="s">
        <v>107</v>
      </c>
      <c r="O3" s="36" t="s">
        <v>108</v>
      </c>
      <c r="P3" s="35" t="s">
        <v>109</v>
      </c>
      <c r="Q3" s="63"/>
      <c r="R3" s="35" t="s">
        <v>110</v>
      </c>
      <c r="S3" s="36" t="s">
        <v>111</v>
      </c>
      <c r="T3" s="36" t="s">
        <v>112</v>
      </c>
      <c r="U3" s="35" t="s">
        <v>113</v>
      </c>
      <c r="V3" s="63"/>
      <c r="W3" s="35" t="s">
        <v>114</v>
      </c>
      <c r="X3" s="36" t="s">
        <v>115</v>
      </c>
      <c r="Y3" s="35" t="s">
        <v>116</v>
      </c>
      <c r="Z3" s="63"/>
      <c r="AA3" s="64"/>
      <c r="AB3" s="64"/>
      <c r="AC3" s="50"/>
      <c r="AD3" s="56"/>
      <c r="AE3" s="61"/>
      <c r="AF3" s="56"/>
      <c r="AG3" s="50"/>
      <c r="AH3" s="56"/>
      <c r="AI3" s="56"/>
    </row>
    <row r="4" spans="1:45" s="13" customFormat="1" ht="23.25" x14ac:dyDescent="0.5">
      <c r="A4" s="6" t="s">
        <v>8</v>
      </c>
      <c r="B4" s="6">
        <v>323</v>
      </c>
      <c r="C4" s="18">
        <v>4033</v>
      </c>
      <c r="D4" s="8">
        <v>100</v>
      </c>
      <c r="E4" s="9" t="s">
        <v>9</v>
      </c>
      <c r="F4" s="10">
        <v>0</v>
      </c>
      <c r="G4" s="10">
        <v>5310</v>
      </c>
      <c r="H4" s="19">
        <v>5.31</v>
      </c>
      <c r="I4" s="9">
        <v>2</v>
      </c>
      <c r="J4" s="6" t="s">
        <v>86</v>
      </c>
      <c r="K4" s="12">
        <v>42132</v>
      </c>
      <c r="L4" s="9" t="s">
        <v>73</v>
      </c>
      <c r="M4" s="33">
        <v>4.96</v>
      </c>
      <c r="N4" s="33">
        <v>0.15</v>
      </c>
      <c r="O4" s="33">
        <v>0.1</v>
      </c>
      <c r="P4" s="33">
        <v>0.1</v>
      </c>
      <c r="Q4" s="33">
        <v>1.66289</v>
      </c>
      <c r="R4" s="33">
        <v>4.9800000000000004</v>
      </c>
      <c r="S4" s="33">
        <v>0.28000000000000003</v>
      </c>
      <c r="T4" s="33">
        <v>0</v>
      </c>
      <c r="U4" s="33">
        <v>0.05</v>
      </c>
      <c r="V4" s="33">
        <v>4.5550899999999999</v>
      </c>
      <c r="W4" s="33">
        <v>0</v>
      </c>
      <c r="X4" s="33">
        <v>0</v>
      </c>
      <c r="Y4" s="33">
        <v>5.31</v>
      </c>
      <c r="Z4" s="33">
        <v>1.14628</v>
      </c>
      <c r="AA4" s="33">
        <v>0</v>
      </c>
      <c r="AB4" s="33">
        <v>0</v>
      </c>
      <c r="AC4" s="33">
        <f>(AA4+AB4*0.5)/(3.5*H4*1000)*100</f>
        <v>0</v>
      </c>
      <c r="AD4" s="33">
        <v>2.48</v>
      </c>
      <c r="AE4" s="33">
        <f>AD4/(3.5*H4*1000)*100</f>
        <v>1.3344094700026905E-2</v>
      </c>
      <c r="AF4" s="33">
        <v>0</v>
      </c>
      <c r="AG4" s="33">
        <v>0</v>
      </c>
      <c r="AH4" s="33">
        <v>0</v>
      </c>
      <c r="AI4" s="33">
        <f>AH4/(3.5*H4*1000)*100</f>
        <v>0</v>
      </c>
      <c r="AJ4" s="14"/>
      <c r="AK4" s="14"/>
      <c r="AM4" s="32">
        <f>SUM(M4:P4)</f>
        <v>5.31</v>
      </c>
      <c r="AN4" s="32">
        <f>SUM(R4:U4)</f>
        <v>5.3100000000000005</v>
      </c>
      <c r="AO4" s="4">
        <f>SUM(W4:Y4)</f>
        <v>5.31</v>
      </c>
      <c r="AP4" s="21"/>
      <c r="AQ4" s="21">
        <f>H4/AM4</f>
        <v>1</v>
      </c>
      <c r="AR4" s="21">
        <f>H4/AN4</f>
        <v>0.99999999999999978</v>
      </c>
      <c r="AS4" s="21">
        <f>H4/AO4</f>
        <v>1</v>
      </c>
    </row>
    <row r="5" spans="1:45" s="13" customFormat="1" ht="23.25" x14ac:dyDescent="0.5">
      <c r="A5" s="6" t="s">
        <v>8</v>
      </c>
      <c r="B5" s="6">
        <v>323</v>
      </c>
      <c r="C5" s="18">
        <v>4034</v>
      </c>
      <c r="D5" s="8">
        <v>100</v>
      </c>
      <c r="E5" s="9" t="s">
        <v>10</v>
      </c>
      <c r="F5" s="10">
        <v>25565</v>
      </c>
      <c r="G5" s="10">
        <v>3750</v>
      </c>
      <c r="H5" s="19">
        <v>21.815000000000001</v>
      </c>
      <c r="I5" s="9">
        <v>4</v>
      </c>
      <c r="J5" s="6" t="s">
        <v>13</v>
      </c>
      <c r="K5" s="12">
        <v>42132</v>
      </c>
      <c r="L5" s="9" t="s">
        <v>73</v>
      </c>
      <c r="M5" s="33">
        <v>13.57</v>
      </c>
      <c r="N5" s="33">
        <v>4.75</v>
      </c>
      <c r="O5" s="33">
        <v>2.64</v>
      </c>
      <c r="P5" s="33">
        <v>0.85</v>
      </c>
      <c r="Q5" s="33">
        <v>2.4496500000000001</v>
      </c>
      <c r="R5" s="33">
        <v>20.86</v>
      </c>
      <c r="S5" s="33">
        <v>0.75</v>
      </c>
      <c r="T5" s="33">
        <v>0.18</v>
      </c>
      <c r="U5" s="33">
        <v>0.03</v>
      </c>
      <c r="V5" s="33">
        <v>4.5906000000000002</v>
      </c>
      <c r="W5" s="33">
        <v>0</v>
      </c>
      <c r="X5" s="33">
        <v>0</v>
      </c>
      <c r="Y5" s="33">
        <v>21.82</v>
      </c>
      <c r="Z5" s="33">
        <v>1.3722799999999999</v>
      </c>
      <c r="AA5" s="33">
        <v>29</v>
      </c>
      <c r="AB5" s="33">
        <v>0</v>
      </c>
      <c r="AC5" s="33">
        <f t="shared" ref="AC5:AC22" si="0">(AA5+AB5*0.5)/(3.5*H5*1000)*100</f>
        <v>3.7981729478406077E-2</v>
      </c>
      <c r="AD5" s="33">
        <v>4</v>
      </c>
      <c r="AE5" s="33">
        <f t="shared" ref="AE5:AE22" si="1">AD5/(3.5*H5*1000)*100</f>
        <v>5.2388592384008384E-3</v>
      </c>
      <c r="AF5" s="33">
        <v>0</v>
      </c>
      <c r="AG5" s="33">
        <v>0</v>
      </c>
      <c r="AH5" s="33">
        <v>0</v>
      </c>
      <c r="AI5" s="33">
        <f t="shared" ref="AI5:AI22" si="2">AH5/(3.5*H5*1000)*100</f>
        <v>0</v>
      </c>
      <c r="AJ5" s="14"/>
      <c r="AK5" s="14"/>
      <c r="AM5" s="32">
        <f t="shared" ref="AM5:AM22" si="3">SUM(M5:P5)</f>
        <v>21.810000000000002</v>
      </c>
      <c r="AN5" s="32">
        <f t="shared" ref="AN5:AN22" si="4">SUM(R5:U5)</f>
        <v>21.82</v>
      </c>
      <c r="AO5" s="4">
        <f t="shared" ref="AO5:AO22" si="5">SUM(W5:Y5)</f>
        <v>21.82</v>
      </c>
      <c r="AP5" s="21"/>
      <c r="AQ5" s="21">
        <f t="shared" ref="AQ5:AQ22" si="6">H5/AM5</f>
        <v>1.0002292526364052</v>
      </c>
      <c r="AR5" s="21">
        <f t="shared" ref="AR5:AR22" si="7">H5/AN5</f>
        <v>0.99977085242896435</v>
      </c>
      <c r="AS5" s="21">
        <f t="shared" ref="AS5:AS22" si="8">H5/AO5</f>
        <v>0.99977085242896435</v>
      </c>
    </row>
    <row r="6" spans="1:45" s="13" customFormat="1" ht="23.25" x14ac:dyDescent="0.5">
      <c r="A6" s="6" t="s">
        <v>8</v>
      </c>
      <c r="B6" s="6">
        <v>323</v>
      </c>
      <c r="C6" s="18">
        <v>4037</v>
      </c>
      <c r="D6" s="8">
        <v>100</v>
      </c>
      <c r="E6" s="9" t="s">
        <v>11</v>
      </c>
      <c r="F6" s="10">
        <v>0</v>
      </c>
      <c r="G6" s="10">
        <v>33450</v>
      </c>
      <c r="H6" s="19">
        <v>33.450000000000003</v>
      </c>
      <c r="I6" s="9">
        <v>2</v>
      </c>
      <c r="J6" s="6" t="s">
        <v>86</v>
      </c>
      <c r="K6" s="12">
        <v>42132</v>
      </c>
      <c r="L6" s="9" t="s">
        <v>73</v>
      </c>
      <c r="M6" s="33">
        <v>27.18</v>
      </c>
      <c r="N6" s="33">
        <v>4.67</v>
      </c>
      <c r="O6" s="33">
        <v>1.25</v>
      </c>
      <c r="P6" s="33">
        <v>0.35</v>
      </c>
      <c r="Q6" s="33">
        <v>1.9648600000000001</v>
      </c>
      <c r="R6" s="33">
        <v>32.6</v>
      </c>
      <c r="S6" s="33">
        <v>0.8</v>
      </c>
      <c r="T6" s="33">
        <v>0.03</v>
      </c>
      <c r="U6" s="33">
        <v>0.03</v>
      </c>
      <c r="V6" s="33">
        <v>3.3094100000000002</v>
      </c>
      <c r="W6" s="33">
        <v>0</v>
      </c>
      <c r="X6" s="33">
        <v>0</v>
      </c>
      <c r="Y6" s="33">
        <v>33.450000000000003</v>
      </c>
      <c r="Z6" s="33">
        <v>1.4138599999999999</v>
      </c>
      <c r="AA6" s="33">
        <v>228.35</v>
      </c>
      <c r="AB6" s="33">
        <v>1.69</v>
      </c>
      <c r="AC6" s="33">
        <f t="shared" si="0"/>
        <v>0.19576767029681827</v>
      </c>
      <c r="AD6" s="33">
        <v>159.69</v>
      </c>
      <c r="AE6" s="33">
        <f t="shared" si="1"/>
        <v>0.13639974375400382</v>
      </c>
      <c r="AF6" s="33">
        <v>0</v>
      </c>
      <c r="AG6" s="33">
        <v>0</v>
      </c>
      <c r="AH6" s="33">
        <v>5.96</v>
      </c>
      <c r="AI6" s="33">
        <f t="shared" si="2"/>
        <v>5.0907537903053593E-3</v>
      </c>
      <c r="AJ6" s="14"/>
      <c r="AK6" s="14"/>
      <c r="AM6" s="32">
        <f t="shared" si="3"/>
        <v>33.450000000000003</v>
      </c>
      <c r="AN6" s="32">
        <f t="shared" si="4"/>
        <v>33.46</v>
      </c>
      <c r="AO6" s="4">
        <f t="shared" si="5"/>
        <v>33.450000000000003</v>
      </c>
      <c r="AP6" s="21"/>
      <c r="AQ6" s="21">
        <f t="shared" si="6"/>
        <v>1</v>
      </c>
      <c r="AR6" s="21">
        <f t="shared" si="7"/>
        <v>0.99970113568439933</v>
      </c>
      <c r="AS6" s="21">
        <f t="shared" si="8"/>
        <v>1</v>
      </c>
    </row>
    <row r="7" spans="1:45" s="13" customFormat="1" ht="23.25" x14ac:dyDescent="0.5">
      <c r="A7" s="6" t="s">
        <v>8</v>
      </c>
      <c r="B7" s="6">
        <v>323</v>
      </c>
      <c r="C7" s="18">
        <v>4038</v>
      </c>
      <c r="D7" s="8">
        <v>100</v>
      </c>
      <c r="E7" s="9" t="s">
        <v>12</v>
      </c>
      <c r="F7" s="10">
        <v>53546</v>
      </c>
      <c r="G7" s="10">
        <v>0</v>
      </c>
      <c r="H7" s="19">
        <v>53.545999999999999</v>
      </c>
      <c r="I7" s="9">
        <v>2</v>
      </c>
      <c r="J7" s="6" t="s">
        <v>13</v>
      </c>
      <c r="K7" s="12">
        <v>42132</v>
      </c>
      <c r="L7" s="9" t="s">
        <v>73</v>
      </c>
      <c r="M7" s="33">
        <v>35.92</v>
      </c>
      <c r="N7" s="33">
        <v>11.25</v>
      </c>
      <c r="O7" s="33">
        <v>4.71</v>
      </c>
      <c r="P7" s="33">
        <v>1.66</v>
      </c>
      <c r="Q7" s="33">
        <v>2.35202</v>
      </c>
      <c r="R7" s="33">
        <v>47.4</v>
      </c>
      <c r="S7" s="33">
        <v>3.83</v>
      </c>
      <c r="T7" s="33">
        <v>1.38</v>
      </c>
      <c r="U7" s="33">
        <v>0.93</v>
      </c>
      <c r="V7" s="33">
        <v>5.7827000000000002</v>
      </c>
      <c r="W7" s="33">
        <v>0</v>
      </c>
      <c r="X7" s="33">
        <v>0</v>
      </c>
      <c r="Y7" s="33">
        <v>53.55</v>
      </c>
      <c r="Z7" s="33">
        <v>1.2846900000000001</v>
      </c>
      <c r="AA7" s="33">
        <v>703</v>
      </c>
      <c r="AB7" s="33">
        <v>21</v>
      </c>
      <c r="AC7" s="33">
        <f t="shared" si="0"/>
        <v>0.38071404560031158</v>
      </c>
      <c r="AD7" s="33">
        <v>0</v>
      </c>
      <c r="AE7" s="33">
        <f t="shared" si="1"/>
        <v>0</v>
      </c>
      <c r="AF7" s="33">
        <v>0</v>
      </c>
      <c r="AG7" s="33">
        <v>0</v>
      </c>
      <c r="AH7" s="33">
        <v>20</v>
      </c>
      <c r="AI7" s="33">
        <f t="shared" si="2"/>
        <v>1.0671732182209155E-2</v>
      </c>
      <c r="AJ7" s="14"/>
      <c r="AK7" s="14"/>
      <c r="AM7" s="32">
        <f t="shared" si="3"/>
        <v>53.54</v>
      </c>
      <c r="AN7" s="32">
        <f t="shared" si="4"/>
        <v>53.54</v>
      </c>
      <c r="AO7" s="4">
        <f t="shared" si="5"/>
        <v>53.55</v>
      </c>
      <c r="AP7" s="21"/>
      <c r="AQ7" s="21">
        <f t="shared" si="6"/>
        <v>1.0001120657452371</v>
      </c>
      <c r="AR7" s="21">
        <f t="shared" si="7"/>
        <v>1.0001120657452371</v>
      </c>
      <c r="AS7" s="21">
        <f t="shared" si="8"/>
        <v>0.99992530345471531</v>
      </c>
    </row>
    <row r="8" spans="1:45" s="13" customFormat="1" ht="23.25" x14ac:dyDescent="0.5">
      <c r="A8" s="6" t="s">
        <v>8</v>
      </c>
      <c r="B8" s="6">
        <v>323</v>
      </c>
      <c r="C8" s="18">
        <v>4041</v>
      </c>
      <c r="D8" s="8">
        <v>100</v>
      </c>
      <c r="E8" s="9" t="s">
        <v>14</v>
      </c>
      <c r="F8" s="10">
        <v>0</v>
      </c>
      <c r="G8" s="10">
        <v>4393</v>
      </c>
      <c r="H8" s="19">
        <v>4.3929999999999998</v>
      </c>
      <c r="I8" s="9">
        <v>2</v>
      </c>
      <c r="J8" s="6" t="s">
        <v>86</v>
      </c>
      <c r="K8" s="12">
        <v>42132</v>
      </c>
      <c r="L8" s="9" t="s">
        <v>73</v>
      </c>
      <c r="M8" s="33">
        <v>2.58</v>
      </c>
      <c r="N8" s="33">
        <v>1.1399999999999999</v>
      </c>
      <c r="O8" s="33">
        <v>0.4</v>
      </c>
      <c r="P8" s="33">
        <v>0.28000000000000003</v>
      </c>
      <c r="Q8" s="33">
        <v>2.7761499999999999</v>
      </c>
      <c r="R8" s="33">
        <v>4.34</v>
      </c>
      <c r="S8" s="33">
        <v>0.05</v>
      </c>
      <c r="T8" s="33">
        <v>0</v>
      </c>
      <c r="U8" s="33">
        <v>0</v>
      </c>
      <c r="V8" s="33">
        <v>2.3585600000000002</v>
      </c>
      <c r="W8" s="33">
        <v>0</v>
      </c>
      <c r="X8" s="33">
        <v>0</v>
      </c>
      <c r="Y8" s="33">
        <v>4.3899999999999997</v>
      </c>
      <c r="Z8" s="33">
        <v>1.1894499999999999</v>
      </c>
      <c r="AA8" s="33">
        <v>20</v>
      </c>
      <c r="AB8" s="33">
        <v>22</v>
      </c>
      <c r="AC8" s="33">
        <f t="shared" si="0"/>
        <v>0.20161945952977142</v>
      </c>
      <c r="AD8" s="33">
        <v>0</v>
      </c>
      <c r="AE8" s="33">
        <f t="shared" si="1"/>
        <v>0</v>
      </c>
      <c r="AF8" s="33">
        <v>0</v>
      </c>
      <c r="AG8" s="33">
        <v>0</v>
      </c>
      <c r="AH8" s="33">
        <v>0</v>
      </c>
      <c r="AI8" s="33">
        <f t="shared" si="2"/>
        <v>0</v>
      </c>
      <c r="AJ8" s="14"/>
      <c r="AK8" s="14"/>
      <c r="AM8" s="32">
        <f t="shared" si="3"/>
        <v>4.4000000000000004</v>
      </c>
      <c r="AN8" s="32">
        <f t="shared" si="4"/>
        <v>4.3899999999999997</v>
      </c>
      <c r="AO8" s="4">
        <f t="shared" si="5"/>
        <v>4.3899999999999997</v>
      </c>
      <c r="AP8" s="21"/>
      <c r="AQ8" s="21">
        <f t="shared" si="6"/>
        <v>0.9984090909090908</v>
      </c>
      <c r="AR8" s="21">
        <f t="shared" si="7"/>
        <v>1.0006833712984056</v>
      </c>
      <c r="AS8" s="21">
        <f t="shared" si="8"/>
        <v>1.0006833712984056</v>
      </c>
    </row>
    <row r="9" spans="1:45" s="13" customFormat="1" ht="23.25" x14ac:dyDescent="0.5">
      <c r="A9" s="6" t="s">
        <v>8</v>
      </c>
      <c r="B9" s="6">
        <v>323</v>
      </c>
      <c r="C9" s="18">
        <v>4046</v>
      </c>
      <c r="D9" s="8">
        <v>200</v>
      </c>
      <c r="E9" s="9" t="s">
        <v>15</v>
      </c>
      <c r="F9" s="10">
        <v>52521</v>
      </c>
      <c r="G9" s="10">
        <v>34027</v>
      </c>
      <c r="H9" s="19">
        <v>18.494</v>
      </c>
      <c r="I9" s="9">
        <v>2</v>
      </c>
      <c r="J9" s="6" t="s">
        <v>13</v>
      </c>
      <c r="K9" s="12">
        <v>42133</v>
      </c>
      <c r="L9" s="9" t="s">
        <v>73</v>
      </c>
      <c r="M9" s="33">
        <v>16.079999999999998</v>
      </c>
      <c r="N9" s="33">
        <v>1.46</v>
      </c>
      <c r="O9" s="33">
        <v>0.57999999999999996</v>
      </c>
      <c r="P9" s="33">
        <v>0.38</v>
      </c>
      <c r="Q9" s="33">
        <v>1.8640300000000001</v>
      </c>
      <c r="R9" s="33">
        <v>18.420000000000002</v>
      </c>
      <c r="S9" s="33">
        <v>0.08</v>
      </c>
      <c r="T9" s="33">
        <v>0</v>
      </c>
      <c r="U9" s="33">
        <v>0</v>
      </c>
      <c r="V9" s="33">
        <v>3.7812700000000001</v>
      </c>
      <c r="W9" s="33">
        <v>0</v>
      </c>
      <c r="X9" s="33">
        <v>0</v>
      </c>
      <c r="Y9" s="33">
        <v>18.489999999999998</v>
      </c>
      <c r="Z9" s="33">
        <v>1.4580299999999999</v>
      </c>
      <c r="AA9" s="33">
        <v>464</v>
      </c>
      <c r="AB9" s="33">
        <v>0</v>
      </c>
      <c r="AC9" s="33">
        <f t="shared" si="0"/>
        <v>0.71683480356563523</v>
      </c>
      <c r="AD9" s="33">
        <v>22</v>
      </c>
      <c r="AE9" s="33">
        <f t="shared" si="1"/>
        <v>3.3987857065612012E-2</v>
      </c>
      <c r="AF9" s="33">
        <v>0</v>
      </c>
      <c r="AG9" s="33">
        <v>0</v>
      </c>
      <c r="AH9" s="33">
        <v>0</v>
      </c>
      <c r="AI9" s="33">
        <f t="shared" si="2"/>
        <v>0</v>
      </c>
      <c r="AJ9" s="14"/>
      <c r="AK9" s="14"/>
      <c r="AM9" s="32">
        <f t="shared" si="3"/>
        <v>18.499999999999996</v>
      </c>
      <c r="AN9" s="32">
        <f t="shared" si="4"/>
        <v>18.5</v>
      </c>
      <c r="AO9" s="4">
        <f t="shared" si="5"/>
        <v>18.489999999999998</v>
      </c>
      <c r="AP9" s="21"/>
      <c r="AQ9" s="21">
        <f t="shared" si="6"/>
        <v>0.99967567567567583</v>
      </c>
      <c r="AR9" s="21">
        <f t="shared" si="7"/>
        <v>0.99967567567567561</v>
      </c>
      <c r="AS9" s="21">
        <f t="shared" si="8"/>
        <v>1.0002163331530558</v>
      </c>
    </row>
    <row r="10" spans="1:45" s="13" customFormat="1" ht="23.25" x14ac:dyDescent="0.5">
      <c r="A10" s="6" t="s">
        <v>8</v>
      </c>
      <c r="B10" s="6">
        <v>323</v>
      </c>
      <c r="C10" s="18">
        <v>4151</v>
      </c>
      <c r="D10" s="8">
        <v>400</v>
      </c>
      <c r="E10" s="9" t="s">
        <v>16</v>
      </c>
      <c r="F10" s="10" t="s">
        <v>76</v>
      </c>
      <c r="G10" s="10" t="s">
        <v>77</v>
      </c>
      <c r="H10" s="19">
        <v>28</v>
      </c>
      <c r="I10" s="9">
        <v>2</v>
      </c>
      <c r="J10" s="6" t="s">
        <v>86</v>
      </c>
      <c r="K10" s="12">
        <v>42131</v>
      </c>
      <c r="L10" s="9" t="s">
        <v>73</v>
      </c>
      <c r="M10" s="33">
        <v>23.95</v>
      </c>
      <c r="N10" s="33">
        <v>2.17</v>
      </c>
      <c r="O10" s="33">
        <v>1.25</v>
      </c>
      <c r="P10" s="33">
        <v>0.64</v>
      </c>
      <c r="Q10" s="33">
        <v>1.95414</v>
      </c>
      <c r="R10" s="33">
        <v>26.11</v>
      </c>
      <c r="S10" s="33">
        <v>1.3</v>
      </c>
      <c r="T10" s="33">
        <v>0.41</v>
      </c>
      <c r="U10" s="33">
        <v>0.18</v>
      </c>
      <c r="V10" s="33">
        <v>4.8673099999999998</v>
      </c>
      <c r="W10" s="33">
        <v>0</v>
      </c>
      <c r="X10" s="33">
        <v>0</v>
      </c>
      <c r="Y10" s="33">
        <v>28</v>
      </c>
      <c r="Z10" s="33">
        <v>1.2776099999999999</v>
      </c>
      <c r="AA10" s="33">
        <v>1.63</v>
      </c>
      <c r="AB10" s="33">
        <v>0.59</v>
      </c>
      <c r="AC10" s="33">
        <f t="shared" si="0"/>
        <v>1.964285714285714E-3</v>
      </c>
      <c r="AD10" s="33">
        <v>2.6</v>
      </c>
      <c r="AE10" s="33">
        <f t="shared" si="1"/>
        <v>2.6530612244897961E-3</v>
      </c>
      <c r="AF10" s="33">
        <v>0</v>
      </c>
      <c r="AG10" s="33">
        <v>0</v>
      </c>
      <c r="AH10" s="33">
        <v>0</v>
      </c>
      <c r="AI10" s="33">
        <f t="shared" si="2"/>
        <v>0</v>
      </c>
      <c r="AJ10" s="14"/>
      <c r="AK10" s="14"/>
      <c r="AM10" s="32">
        <f t="shared" si="3"/>
        <v>28.009999999999998</v>
      </c>
      <c r="AN10" s="32">
        <f t="shared" si="4"/>
        <v>28</v>
      </c>
      <c r="AO10" s="4">
        <f t="shared" si="5"/>
        <v>28</v>
      </c>
      <c r="AP10" s="21"/>
      <c r="AQ10" s="21">
        <f t="shared" si="6"/>
        <v>0.99964298464834001</v>
      </c>
      <c r="AR10" s="21">
        <f t="shared" si="7"/>
        <v>1</v>
      </c>
      <c r="AS10" s="21">
        <f t="shared" si="8"/>
        <v>1</v>
      </c>
    </row>
    <row r="11" spans="1:45" s="13" customFormat="1" ht="23.25" x14ac:dyDescent="0.5">
      <c r="A11" s="6" t="s">
        <v>8</v>
      </c>
      <c r="B11" s="6">
        <v>323</v>
      </c>
      <c r="C11" s="18">
        <v>4156</v>
      </c>
      <c r="D11" s="8">
        <v>100</v>
      </c>
      <c r="E11" s="9" t="s">
        <v>17</v>
      </c>
      <c r="F11" s="10">
        <v>0</v>
      </c>
      <c r="G11" s="10">
        <v>40475</v>
      </c>
      <c r="H11" s="19">
        <v>40.475000000000001</v>
      </c>
      <c r="I11" s="9">
        <v>2</v>
      </c>
      <c r="J11" s="6" t="s">
        <v>86</v>
      </c>
      <c r="K11" s="12">
        <v>42132</v>
      </c>
      <c r="L11" s="9" t="s">
        <v>73</v>
      </c>
      <c r="M11" s="33">
        <v>33.700000000000003</v>
      </c>
      <c r="N11" s="33">
        <v>4.72</v>
      </c>
      <c r="O11" s="33">
        <v>1.48</v>
      </c>
      <c r="P11" s="33">
        <v>0.57999999999999996</v>
      </c>
      <c r="Q11" s="33">
        <v>1.95688</v>
      </c>
      <c r="R11" s="33">
        <v>39.950000000000003</v>
      </c>
      <c r="S11" s="33">
        <v>0.43</v>
      </c>
      <c r="T11" s="33">
        <v>0.1</v>
      </c>
      <c r="U11" s="33">
        <v>0</v>
      </c>
      <c r="V11" s="33">
        <v>2.4621300000000002</v>
      </c>
      <c r="W11" s="33">
        <v>0</v>
      </c>
      <c r="X11" s="33">
        <v>0</v>
      </c>
      <c r="Y11" s="33">
        <v>40.479999999999997</v>
      </c>
      <c r="Z11" s="33">
        <v>1.3362099999999999</v>
      </c>
      <c r="AA11" s="33">
        <v>114</v>
      </c>
      <c r="AB11" s="33">
        <v>12</v>
      </c>
      <c r="AC11" s="33">
        <f t="shared" si="0"/>
        <v>8.4708373775699286E-2</v>
      </c>
      <c r="AD11" s="33">
        <v>2</v>
      </c>
      <c r="AE11" s="33">
        <f t="shared" si="1"/>
        <v>1.411806229594988E-3</v>
      </c>
      <c r="AF11" s="33">
        <v>0</v>
      </c>
      <c r="AG11" s="33">
        <v>0</v>
      </c>
      <c r="AH11" s="33">
        <v>0</v>
      </c>
      <c r="AI11" s="33">
        <f t="shared" si="2"/>
        <v>0</v>
      </c>
      <c r="AJ11" s="14"/>
      <c r="AK11" s="14"/>
      <c r="AM11" s="32">
        <f t="shared" si="3"/>
        <v>40.479999999999997</v>
      </c>
      <c r="AN11" s="32">
        <f t="shared" si="4"/>
        <v>40.480000000000004</v>
      </c>
      <c r="AO11" s="4">
        <f t="shared" si="5"/>
        <v>40.479999999999997</v>
      </c>
      <c r="AP11" s="21"/>
      <c r="AQ11" s="21">
        <f t="shared" si="6"/>
        <v>0.99987648221343883</v>
      </c>
      <c r="AR11" s="21">
        <f t="shared" si="7"/>
        <v>0.99987648221343872</v>
      </c>
      <c r="AS11" s="21">
        <f t="shared" si="8"/>
        <v>0.99987648221343883</v>
      </c>
    </row>
    <row r="12" spans="1:45" s="13" customFormat="1" ht="23.25" x14ac:dyDescent="0.5">
      <c r="A12" s="6" t="s">
        <v>8</v>
      </c>
      <c r="B12" s="6">
        <v>323</v>
      </c>
      <c r="C12" s="18">
        <v>4201</v>
      </c>
      <c r="D12" s="8">
        <v>100</v>
      </c>
      <c r="E12" s="9" t="s">
        <v>18</v>
      </c>
      <c r="F12" s="10">
        <v>3465</v>
      </c>
      <c r="G12" s="10">
        <v>0</v>
      </c>
      <c r="H12" s="19">
        <v>3.4649999999999999</v>
      </c>
      <c r="I12" s="9">
        <v>2</v>
      </c>
      <c r="J12" s="6" t="s">
        <v>13</v>
      </c>
      <c r="K12" s="12">
        <v>42132</v>
      </c>
      <c r="L12" s="9" t="s">
        <v>73</v>
      </c>
      <c r="M12" s="33">
        <v>2.89</v>
      </c>
      <c r="N12" s="33">
        <v>0.25</v>
      </c>
      <c r="O12" s="33">
        <v>0.33</v>
      </c>
      <c r="P12" s="33">
        <v>0</v>
      </c>
      <c r="Q12" s="33">
        <v>1.87225</v>
      </c>
      <c r="R12" s="33">
        <v>3.47</v>
      </c>
      <c r="S12" s="33">
        <v>0</v>
      </c>
      <c r="T12" s="33">
        <v>0</v>
      </c>
      <c r="U12" s="33">
        <v>0</v>
      </c>
      <c r="V12" s="33">
        <v>1.9397500000000001</v>
      </c>
      <c r="W12" s="33">
        <v>0</v>
      </c>
      <c r="X12" s="33">
        <v>0</v>
      </c>
      <c r="Y12" s="33">
        <v>3.47</v>
      </c>
      <c r="Z12" s="33">
        <v>1.0870200000000001</v>
      </c>
      <c r="AA12" s="33">
        <v>3.67</v>
      </c>
      <c r="AB12" s="33">
        <v>0</v>
      </c>
      <c r="AC12" s="33">
        <f t="shared" si="0"/>
        <v>3.0261801690373118E-2</v>
      </c>
      <c r="AD12" s="33">
        <v>2.2200000000000002</v>
      </c>
      <c r="AE12" s="33">
        <f t="shared" si="1"/>
        <v>1.8305504019789736E-2</v>
      </c>
      <c r="AF12" s="33">
        <v>0</v>
      </c>
      <c r="AG12" s="33">
        <v>0</v>
      </c>
      <c r="AH12" s="33">
        <v>0</v>
      </c>
      <c r="AI12" s="33">
        <f t="shared" si="2"/>
        <v>0</v>
      </c>
      <c r="AJ12" s="14"/>
      <c r="AK12" s="14"/>
      <c r="AM12" s="32">
        <f t="shared" si="3"/>
        <v>3.47</v>
      </c>
      <c r="AN12" s="32">
        <f t="shared" si="4"/>
        <v>3.47</v>
      </c>
      <c r="AO12" s="4">
        <f t="shared" si="5"/>
        <v>3.47</v>
      </c>
      <c r="AP12" s="21"/>
      <c r="AQ12" s="21">
        <f t="shared" si="6"/>
        <v>0.99855907780979813</v>
      </c>
      <c r="AR12" s="21">
        <f t="shared" si="7"/>
        <v>0.99855907780979813</v>
      </c>
      <c r="AS12" s="21">
        <f t="shared" si="8"/>
        <v>0.99855907780979813</v>
      </c>
    </row>
    <row r="13" spans="1:45" s="13" customFormat="1" ht="23.25" x14ac:dyDescent="0.5">
      <c r="A13" s="6" t="s">
        <v>8</v>
      </c>
      <c r="B13" s="6">
        <v>323</v>
      </c>
      <c r="C13" s="18">
        <v>4202</v>
      </c>
      <c r="D13" s="8">
        <v>100</v>
      </c>
      <c r="E13" s="9" t="s">
        <v>19</v>
      </c>
      <c r="F13" s="10">
        <v>0</v>
      </c>
      <c r="G13" s="10">
        <v>5462</v>
      </c>
      <c r="H13" s="19">
        <v>5.4619999999999997</v>
      </c>
      <c r="I13" s="9">
        <v>2</v>
      </c>
      <c r="J13" s="6" t="s">
        <v>86</v>
      </c>
      <c r="K13" s="12">
        <v>42132</v>
      </c>
      <c r="L13" s="9" t="s">
        <v>73</v>
      </c>
      <c r="M13" s="33">
        <v>4.4000000000000004</v>
      </c>
      <c r="N13" s="33">
        <v>0.7</v>
      </c>
      <c r="O13" s="33">
        <v>0.26</v>
      </c>
      <c r="P13" s="33">
        <v>0.1</v>
      </c>
      <c r="Q13" s="33">
        <v>2.08548</v>
      </c>
      <c r="R13" s="33">
        <v>5.28</v>
      </c>
      <c r="S13" s="33">
        <v>0.18</v>
      </c>
      <c r="T13" s="33">
        <v>0</v>
      </c>
      <c r="U13" s="33">
        <v>0</v>
      </c>
      <c r="V13" s="33">
        <v>2.4668000000000001</v>
      </c>
      <c r="W13" s="33">
        <v>0</v>
      </c>
      <c r="X13" s="33">
        <v>0</v>
      </c>
      <c r="Y13" s="33">
        <v>5.46</v>
      </c>
      <c r="Z13" s="33">
        <v>1.1628700000000001</v>
      </c>
      <c r="AA13" s="33">
        <v>5.98</v>
      </c>
      <c r="AB13" s="33">
        <v>0</v>
      </c>
      <c r="AC13" s="33">
        <f t="shared" si="0"/>
        <v>3.1281058743526713E-2</v>
      </c>
      <c r="AD13" s="33">
        <v>1.62</v>
      </c>
      <c r="AE13" s="33">
        <f t="shared" si="1"/>
        <v>8.4741329706543942E-3</v>
      </c>
      <c r="AF13" s="33">
        <v>0</v>
      </c>
      <c r="AG13" s="33">
        <v>0</v>
      </c>
      <c r="AH13" s="33">
        <v>0</v>
      </c>
      <c r="AI13" s="33">
        <f t="shared" si="2"/>
        <v>0</v>
      </c>
      <c r="AJ13" s="14"/>
      <c r="AK13" s="14"/>
      <c r="AM13" s="32">
        <f t="shared" si="3"/>
        <v>5.46</v>
      </c>
      <c r="AN13" s="32">
        <f t="shared" si="4"/>
        <v>5.46</v>
      </c>
      <c r="AO13" s="4">
        <f t="shared" si="5"/>
        <v>5.46</v>
      </c>
      <c r="AP13" s="21"/>
      <c r="AQ13" s="21">
        <f t="shared" si="6"/>
        <v>1.0003663003663004</v>
      </c>
      <c r="AR13" s="21">
        <f t="shared" si="7"/>
        <v>1.0003663003663004</v>
      </c>
      <c r="AS13" s="21">
        <f t="shared" si="8"/>
        <v>1.0003663003663004</v>
      </c>
    </row>
    <row r="14" spans="1:45" s="13" customFormat="1" ht="23.25" x14ac:dyDescent="0.5">
      <c r="A14" s="6" t="s">
        <v>8</v>
      </c>
      <c r="B14" s="6">
        <v>323</v>
      </c>
      <c r="C14" s="18">
        <v>4203</v>
      </c>
      <c r="D14" s="8">
        <v>100</v>
      </c>
      <c r="E14" s="9" t="s">
        <v>20</v>
      </c>
      <c r="F14" s="10">
        <v>0</v>
      </c>
      <c r="G14" s="10">
        <v>4590</v>
      </c>
      <c r="H14" s="19">
        <v>4.59</v>
      </c>
      <c r="I14" s="9">
        <v>2</v>
      </c>
      <c r="J14" s="6" t="s">
        <v>86</v>
      </c>
      <c r="K14" s="12">
        <v>42132</v>
      </c>
      <c r="L14" s="9" t="s">
        <v>73</v>
      </c>
      <c r="M14" s="33">
        <v>3.52</v>
      </c>
      <c r="N14" s="33">
        <v>0.71</v>
      </c>
      <c r="O14" s="33">
        <v>0.33</v>
      </c>
      <c r="P14" s="33">
        <v>0.03</v>
      </c>
      <c r="Q14" s="33">
        <v>1.95055</v>
      </c>
      <c r="R14" s="33">
        <v>4.54</v>
      </c>
      <c r="S14" s="33">
        <v>0.03</v>
      </c>
      <c r="T14" s="33">
        <v>0.03</v>
      </c>
      <c r="U14" s="33">
        <v>0</v>
      </c>
      <c r="V14" s="33">
        <v>1.9396500000000001</v>
      </c>
      <c r="W14" s="33">
        <v>0</v>
      </c>
      <c r="X14" s="33">
        <v>0</v>
      </c>
      <c r="Y14" s="33">
        <v>4.59</v>
      </c>
      <c r="Z14" s="33">
        <v>1.05409</v>
      </c>
      <c r="AA14" s="33">
        <v>6.33</v>
      </c>
      <c r="AB14" s="33">
        <v>1.2</v>
      </c>
      <c r="AC14" s="33">
        <f t="shared" si="0"/>
        <v>4.3137254901960791E-2</v>
      </c>
      <c r="AD14" s="33">
        <v>4.96</v>
      </c>
      <c r="AE14" s="33">
        <f t="shared" si="1"/>
        <v>3.0874572051042642E-2</v>
      </c>
      <c r="AF14" s="33">
        <v>0</v>
      </c>
      <c r="AG14" s="33">
        <v>0</v>
      </c>
      <c r="AH14" s="33">
        <v>1.03</v>
      </c>
      <c r="AI14" s="33">
        <f t="shared" si="2"/>
        <v>6.4114534702770006E-3</v>
      </c>
      <c r="AJ14" s="14"/>
      <c r="AK14" s="14"/>
      <c r="AM14" s="32">
        <f t="shared" si="3"/>
        <v>4.5900000000000007</v>
      </c>
      <c r="AN14" s="32">
        <f t="shared" si="4"/>
        <v>4.6000000000000005</v>
      </c>
      <c r="AO14" s="4">
        <f t="shared" si="5"/>
        <v>4.59</v>
      </c>
      <c r="AP14" s="21"/>
      <c r="AQ14" s="21">
        <f t="shared" si="6"/>
        <v>0.99999999999999978</v>
      </c>
      <c r="AR14" s="21">
        <f t="shared" si="7"/>
        <v>0.99782608695652164</v>
      </c>
      <c r="AS14" s="21">
        <f t="shared" si="8"/>
        <v>1</v>
      </c>
    </row>
    <row r="15" spans="1:45" s="13" customFormat="1" ht="23.25" x14ac:dyDescent="0.5">
      <c r="A15" s="6" t="s">
        <v>8</v>
      </c>
      <c r="B15" s="6">
        <v>323</v>
      </c>
      <c r="C15" s="18">
        <v>4204</v>
      </c>
      <c r="D15" s="8">
        <v>100</v>
      </c>
      <c r="E15" s="9" t="s">
        <v>21</v>
      </c>
      <c r="F15" s="10">
        <v>0</v>
      </c>
      <c r="G15" s="10">
        <v>8180</v>
      </c>
      <c r="H15" s="19">
        <v>8.18</v>
      </c>
      <c r="I15" s="9">
        <v>2</v>
      </c>
      <c r="J15" s="6" t="s">
        <v>86</v>
      </c>
      <c r="K15" s="12">
        <v>42132</v>
      </c>
      <c r="L15" s="9" t="s">
        <v>73</v>
      </c>
      <c r="M15" s="33">
        <v>6.52</v>
      </c>
      <c r="N15" s="33">
        <v>1.18</v>
      </c>
      <c r="O15" s="33">
        <v>0.43</v>
      </c>
      <c r="P15" s="33">
        <v>0.05</v>
      </c>
      <c r="Q15" s="33">
        <v>2.0257100000000001</v>
      </c>
      <c r="R15" s="33">
        <v>8.0500000000000007</v>
      </c>
      <c r="S15" s="33">
        <v>0.08</v>
      </c>
      <c r="T15" s="33">
        <v>0.05</v>
      </c>
      <c r="U15" s="33">
        <v>0</v>
      </c>
      <c r="V15" s="33">
        <v>2.6213299999999999</v>
      </c>
      <c r="W15" s="33">
        <v>0</v>
      </c>
      <c r="X15" s="33">
        <v>0</v>
      </c>
      <c r="Y15" s="33">
        <v>8.18</v>
      </c>
      <c r="Z15" s="33">
        <v>1.20787</v>
      </c>
      <c r="AA15" s="33">
        <v>7</v>
      </c>
      <c r="AB15" s="33">
        <v>0</v>
      </c>
      <c r="AC15" s="33">
        <f t="shared" si="0"/>
        <v>2.4449877750611245E-2</v>
      </c>
      <c r="AD15" s="33">
        <v>0</v>
      </c>
      <c r="AE15" s="33">
        <f t="shared" si="1"/>
        <v>0</v>
      </c>
      <c r="AF15" s="33">
        <v>20</v>
      </c>
      <c r="AG15" s="33">
        <v>6.9856793573174994E-2</v>
      </c>
      <c r="AH15" s="33">
        <v>0</v>
      </c>
      <c r="AI15" s="33">
        <f t="shared" si="2"/>
        <v>0</v>
      </c>
      <c r="AJ15" s="14"/>
      <c r="AK15" s="14"/>
      <c r="AM15" s="32">
        <f t="shared" si="3"/>
        <v>8.18</v>
      </c>
      <c r="AN15" s="32">
        <f t="shared" si="4"/>
        <v>8.1800000000000015</v>
      </c>
      <c r="AO15" s="4">
        <f t="shared" si="5"/>
        <v>8.18</v>
      </c>
      <c r="AP15" s="21"/>
      <c r="AQ15" s="21">
        <f t="shared" si="6"/>
        <v>1</v>
      </c>
      <c r="AR15" s="21">
        <f t="shared" si="7"/>
        <v>0.99999999999999978</v>
      </c>
      <c r="AS15" s="21">
        <f t="shared" si="8"/>
        <v>1</v>
      </c>
    </row>
    <row r="16" spans="1:45" s="13" customFormat="1" ht="23.25" x14ac:dyDescent="0.5">
      <c r="A16" s="6" t="s">
        <v>8</v>
      </c>
      <c r="B16" s="6">
        <v>323</v>
      </c>
      <c r="C16" s="18">
        <v>4206</v>
      </c>
      <c r="D16" s="8">
        <v>100</v>
      </c>
      <c r="E16" s="9" t="s">
        <v>22</v>
      </c>
      <c r="F16" s="10">
        <v>0</v>
      </c>
      <c r="G16" s="10">
        <v>27094</v>
      </c>
      <c r="H16" s="19">
        <v>27.094000000000001</v>
      </c>
      <c r="I16" s="9">
        <v>2</v>
      </c>
      <c r="J16" s="6" t="s">
        <v>86</v>
      </c>
      <c r="K16" s="12">
        <v>42133</v>
      </c>
      <c r="L16" s="9" t="s">
        <v>73</v>
      </c>
      <c r="M16" s="33">
        <v>21.36</v>
      </c>
      <c r="N16" s="33">
        <v>4.2300000000000004</v>
      </c>
      <c r="O16" s="33">
        <v>1.26</v>
      </c>
      <c r="P16" s="33">
        <v>0.25</v>
      </c>
      <c r="Q16" s="33">
        <v>2.13436</v>
      </c>
      <c r="R16" s="33">
        <v>26.39</v>
      </c>
      <c r="S16" s="33">
        <v>0.53</v>
      </c>
      <c r="T16" s="33">
        <v>0.13</v>
      </c>
      <c r="U16" s="33">
        <v>0.05</v>
      </c>
      <c r="V16" s="33">
        <v>3.5419299999999998</v>
      </c>
      <c r="W16" s="33">
        <v>0</v>
      </c>
      <c r="X16" s="33">
        <v>0</v>
      </c>
      <c r="Y16" s="33">
        <v>27.09</v>
      </c>
      <c r="Z16" s="33">
        <v>1.3003899999999999</v>
      </c>
      <c r="AA16" s="33">
        <v>8</v>
      </c>
      <c r="AB16" s="33">
        <v>5</v>
      </c>
      <c r="AC16" s="33">
        <f t="shared" si="0"/>
        <v>1.1072562190890971E-2</v>
      </c>
      <c r="AD16" s="33">
        <v>0</v>
      </c>
      <c r="AE16" s="33">
        <f t="shared" si="1"/>
        <v>0</v>
      </c>
      <c r="AF16" s="33">
        <v>0</v>
      </c>
      <c r="AG16" s="33">
        <v>0</v>
      </c>
      <c r="AH16" s="33">
        <v>0</v>
      </c>
      <c r="AI16" s="33">
        <f t="shared" si="2"/>
        <v>0</v>
      </c>
      <c r="AJ16" s="14"/>
      <c r="AK16" s="14"/>
      <c r="AM16" s="32">
        <f t="shared" si="3"/>
        <v>27.1</v>
      </c>
      <c r="AN16" s="32">
        <f t="shared" si="4"/>
        <v>27.1</v>
      </c>
      <c r="AO16" s="4">
        <f t="shared" si="5"/>
        <v>27.09</v>
      </c>
      <c r="AP16" s="21"/>
      <c r="AQ16" s="21">
        <f t="shared" si="6"/>
        <v>0.99977859778597788</v>
      </c>
      <c r="AR16" s="21">
        <f t="shared" si="7"/>
        <v>0.99977859778597788</v>
      </c>
      <c r="AS16" s="21">
        <f t="shared" si="8"/>
        <v>1.0001476559616096</v>
      </c>
    </row>
    <row r="17" spans="1:45" s="13" customFormat="1" ht="23.25" x14ac:dyDescent="0.5">
      <c r="A17" s="6" t="s">
        <v>8</v>
      </c>
      <c r="B17" s="6">
        <v>323</v>
      </c>
      <c r="C17" s="18">
        <v>4225</v>
      </c>
      <c r="D17" s="8">
        <v>100</v>
      </c>
      <c r="E17" s="9" t="s">
        <v>23</v>
      </c>
      <c r="F17" s="20" t="s">
        <v>74</v>
      </c>
      <c r="G17" s="20" t="s">
        <v>75</v>
      </c>
      <c r="H17" s="17">
        <v>16.117999999999999</v>
      </c>
      <c r="I17" s="9">
        <v>2</v>
      </c>
      <c r="J17" s="6" t="s">
        <v>13</v>
      </c>
      <c r="K17" s="12">
        <v>42101</v>
      </c>
      <c r="L17" s="9" t="s">
        <v>73</v>
      </c>
      <c r="M17" s="33">
        <v>9.3699999999999992</v>
      </c>
      <c r="N17" s="33">
        <v>5.17</v>
      </c>
      <c r="O17" s="33">
        <v>1.35</v>
      </c>
      <c r="P17" s="33">
        <v>0.23</v>
      </c>
      <c r="Q17" s="33">
        <v>2.5235599999999998</v>
      </c>
      <c r="R17" s="33">
        <v>12.94</v>
      </c>
      <c r="S17" s="33">
        <v>0.65</v>
      </c>
      <c r="T17" s="33">
        <v>0.23</v>
      </c>
      <c r="U17" s="33">
        <v>2.2999999999999998</v>
      </c>
      <c r="V17" s="33">
        <v>8.6234300000000008</v>
      </c>
      <c r="W17" s="33">
        <v>0</v>
      </c>
      <c r="X17" s="33">
        <v>0</v>
      </c>
      <c r="Y17" s="33">
        <v>16.12</v>
      </c>
      <c r="Z17" s="33">
        <v>2.5738799999999999</v>
      </c>
      <c r="AA17" s="33">
        <v>398</v>
      </c>
      <c r="AB17" s="33">
        <v>25.11</v>
      </c>
      <c r="AC17" s="33">
        <f t="shared" si="0"/>
        <v>0.72776664953113646</v>
      </c>
      <c r="AD17" s="33">
        <v>41.35</v>
      </c>
      <c r="AE17" s="33">
        <f t="shared" si="1"/>
        <v>7.329870774466879E-2</v>
      </c>
      <c r="AF17" s="33">
        <v>1.29</v>
      </c>
      <c r="AG17" s="33">
        <v>7.8352769679300297E-4</v>
      </c>
      <c r="AH17" s="33">
        <v>0</v>
      </c>
      <c r="AI17" s="33">
        <f t="shared" si="2"/>
        <v>0</v>
      </c>
      <c r="AJ17" s="14"/>
      <c r="AK17" s="14"/>
      <c r="AM17" s="32">
        <f t="shared" si="3"/>
        <v>16.119999999999997</v>
      </c>
      <c r="AN17" s="32">
        <f t="shared" si="4"/>
        <v>16.12</v>
      </c>
      <c r="AO17" s="4">
        <f t="shared" si="5"/>
        <v>16.12</v>
      </c>
      <c r="AP17" s="21"/>
      <c r="AQ17" s="21">
        <f t="shared" si="6"/>
        <v>0.99987593052109192</v>
      </c>
      <c r="AR17" s="21">
        <f t="shared" si="7"/>
        <v>0.99987593052109169</v>
      </c>
      <c r="AS17" s="21">
        <f t="shared" si="8"/>
        <v>0.99987593052109169</v>
      </c>
    </row>
    <row r="18" spans="1:45" s="13" customFormat="1" ht="23.25" x14ac:dyDescent="0.5">
      <c r="A18" s="6" t="s">
        <v>8</v>
      </c>
      <c r="B18" s="6">
        <v>323</v>
      </c>
      <c r="C18" s="18">
        <v>4225</v>
      </c>
      <c r="D18" s="8">
        <v>100</v>
      </c>
      <c r="E18" s="9" t="s">
        <v>23</v>
      </c>
      <c r="F18" s="20">
        <v>47040</v>
      </c>
      <c r="G18" s="20">
        <v>17472</v>
      </c>
      <c r="H18" s="17">
        <v>29.568000000000001</v>
      </c>
      <c r="I18" s="9">
        <v>2</v>
      </c>
      <c r="J18" s="6" t="s">
        <v>13</v>
      </c>
      <c r="K18" s="12">
        <v>42101</v>
      </c>
      <c r="L18" s="9" t="s">
        <v>73</v>
      </c>
      <c r="M18" s="33">
        <v>18.59</v>
      </c>
      <c r="N18" s="33">
        <v>8.93</v>
      </c>
      <c r="O18" s="33">
        <v>2.0499999999999998</v>
      </c>
      <c r="P18" s="33">
        <v>0</v>
      </c>
      <c r="Q18" s="33">
        <v>2.9620000000000002</v>
      </c>
      <c r="R18" s="33">
        <v>20.260000000000002</v>
      </c>
      <c r="S18" s="33">
        <v>9.31</v>
      </c>
      <c r="T18" s="33">
        <v>0</v>
      </c>
      <c r="U18" s="33">
        <v>0</v>
      </c>
      <c r="V18" s="33">
        <v>4.1120000000000001</v>
      </c>
      <c r="W18" s="33">
        <v>0</v>
      </c>
      <c r="X18" s="33">
        <v>0</v>
      </c>
      <c r="Y18" s="33">
        <v>29.57</v>
      </c>
      <c r="Z18" s="33">
        <v>1.923</v>
      </c>
      <c r="AA18" s="33">
        <v>156.26</v>
      </c>
      <c r="AB18" s="33">
        <v>18.04</v>
      </c>
      <c r="AC18" s="33">
        <f t="shared" si="0"/>
        <v>0.15970933828076686</v>
      </c>
      <c r="AD18" s="33">
        <v>15.68</v>
      </c>
      <c r="AE18" s="33">
        <f t="shared" si="1"/>
        <v>1.5151515151515152E-2</v>
      </c>
      <c r="AF18" s="33">
        <v>20.5</v>
      </c>
      <c r="AG18" s="33"/>
      <c r="AH18" s="33">
        <v>0</v>
      </c>
      <c r="AI18" s="33">
        <f t="shared" si="2"/>
        <v>0</v>
      </c>
      <c r="AJ18" s="14"/>
      <c r="AK18" s="14"/>
      <c r="AM18" s="32">
        <f t="shared" si="3"/>
        <v>29.57</v>
      </c>
      <c r="AN18" s="32">
        <f t="shared" si="4"/>
        <v>29.57</v>
      </c>
      <c r="AO18" s="4">
        <f t="shared" si="5"/>
        <v>29.57</v>
      </c>
      <c r="AP18" s="21"/>
      <c r="AQ18" s="21">
        <f t="shared" si="6"/>
        <v>0.99993236388231321</v>
      </c>
      <c r="AR18" s="21">
        <f t="shared" si="7"/>
        <v>0.99993236388231321</v>
      </c>
      <c r="AS18" s="21">
        <f t="shared" si="8"/>
        <v>0.99993236388231321</v>
      </c>
    </row>
    <row r="19" spans="1:45" s="13" customFormat="1" ht="23.25" x14ac:dyDescent="0.5">
      <c r="A19" s="6" t="s">
        <v>8</v>
      </c>
      <c r="B19" s="6">
        <v>323</v>
      </c>
      <c r="C19" s="18">
        <v>4236</v>
      </c>
      <c r="D19" s="8">
        <v>100</v>
      </c>
      <c r="E19" s="9" t="s">
        <v>24</v>
      </c>
      <c r="F19" s="10">
        <v>0</v>
      </c>
      <c r="G19" s="10">
        <v>37728</v>
      </c>
      <c r="H19" s="19">
        <v>37.728000000000002</v>
      </c>
      <c r="I19" s="9">
        <v>2</v>
      </c>
      <c r="J19" s="6" t="s">
        <v>86</v>
      </c>
      <c r="K19" s="12">
        <v>42101</v>
      </c>
      <c r="L19" s="9" t="s">
        <v>73</v>
      </c>
      <c r="M19" s="33">
        <v>21.28</v>
      </c>
      <c r="N19" s="33">
        <v>10.88</v>
      </c>
      <c r="O19" s="33">
        <v>3.8</v>
      </c>
      <c r="P19" s="33">
        <v>1.76</v>
      </c>
      <c r="Q19" s="33">
        <v>2.65387</v>
      </c>
      <c r="R19" s="33">
        <v>35.56</v>
      </c>
      <c r="S19" s="33">
        <v>1.56</v>
      </c>
      <c r="T19" s="33">
        <v>0.38</v>
      </c>
      <c r="U19" s="33">
        <v>0.23</v>
      </c>
      <c r="V19" s="33">
        <v>4.3244699999999998</v>
      </c>
      <c r="W19" s="33">
        <v>0</v>
      </c>
      <c r="X19" s="33">
        <v>0</v>
      </c>
      <c r="Y19" s="33">
        <v>37.729999999999997</v>
      </c>
      <c r="Z19" s="33">
        <v>1.2700100000000001</v>
      </c>
      <c r="AA19" s="33">
        <v>692.33</v>
      </c>
      <c r="AB19" s="33">
        <v>26.49</v>
      </c>
      <c r="AC19" s="33">
        <f t="shared" si="0"/>
        <v>0.53433221252877738</v>
      </c>
      <c r="AD19" s="33">
        <v>83.74</v>
      </c>
      <c r="AE19" s="33">
        <f t="shared" si="1"/>
        <v>6.3416333454501386E-2</v>
      </c>
      <c r="AF19" s="33">
        <v>5.61</v>
      </c>
      <c r="AG19" s="33">
        <v>4.2484551072337331E-3</v>
      </c>
      <c r="AH19" s="33">
        <v>1.244</v>
      </c>
      <c r="AI19" s="33">
        <f t="shared" si="2"/>
        <v>9.4208166727250699E-4</v>
      </c>
      <c r="AJ19" s="14"/>
      <c r="AK19" s="14"/>
      <c r="AM19" s="32">
        <f t="shared" si="3"/>
        <v>37.72</v>
      </c>
      <c r="AN19" s="32">
        <f t="shared" si="4"/>
        <v>37.730000000000004</v>
      </c>
      <c r="AO19" s="4">
        <f t="shared" si="5"/>
        <v>37.729999999999997</v>
      </c>
      <c r="AP19" s="21"/>
      <c r="AQ19" s="21">
        <f t="shared" si="6"/>
        <v>1.0002120890774127</v>
      </c>
      <c r="AR19" s="21">
        <f t="shared" si="7"/>
        <v>0.99994699178372637</v>
      </c>
      <c r="AS19" s="21">
        <f t="shared" si="8"/>
        <v>0.99994699178372659</v>
      </c>
    </row>
    <row r="20" spans="1:45" s="13" customFormat="1" ht="23.25" x14ac:dyDescent="0.5">
      <c r="A20" s="6" t="s">
        <v>8</v>
      </c>
      <c r="B20" s="6">
        <v>323</v>
      </c>
      <c r="C20" s="18">
        <v>4252</v>
      </c>
      <c r="D20" s="8">
        <v>100</v>
      </c>
      <c r="E20" s="9" t="s">
        <v>25</v>
      </c>
      <c r="F20" s="10">
        <v>0</v>
      </c>
      <c r="G20" s="10">
        <v>8500</v>
      </c>
      <c r="H20" s="19">
        <v>8.5</v>
      </c>
      <c r="I20" s="9">
        <v>2</v>
      </c>
      <c r="J20" s="6" t="s">
        <v>86</v>
      </c>
      <c r="K20" s="12">
        <v>42102</v>
      </c>
      <c r="L20" s="9" t="s">
        <v>73</v>
      </c>
      <c r="M20" s="33">
        <v>6.61</v>
      </c>
      <c r="N20" s="33">
        <v>1.41</v>
      </c>
      <c r="O20" s="33">
        <v>0.4</v>
      </c>
      <c r="P20" s="33">
        <v>0.08</v>
      </c>
      <c r="Q20" s="33">
        <v>2.0996700000000001</v>
      </c>
      <c r="R20" s="33">
        <v>8.5</v>
      </c>
      <c r="S20" s="33">
        <v>0</v>
      </c>
      <c r="T20" s="33">
        <v>0</v>
      </c>
      <c r="U20" s="33">
        <v>0</v>
      </c>
      <c r="V20" s="33">
        <v>1.9810399999999999</v>
      </c>
      <c r="W20" s="33">
        <v>0</v>
      </c>
      <c r="X20" s="33">
        <v>0</v>
      </c>
      <c r="Y20" s="33">
        <v>8.5</v>
      </c>
      <c r="Z20" s="33">
        <v>1.39517</v>
      </c>
      <c r="AA20" s="33">
        <v>185.14</v>
      </c>
      <c r="AB20" s="33">
        <v>195.36</v>
      </c>
      <c r="AC20" s="33">
        <f t="shared" si="0"/>
        <v>0.95065546218487396</v>
      </c>
      <c r="AD20" s="33">
        <v>36.270000000000003</v>
      </c>
      <c r="AE20" s="33">
        <f t="shared" si="1"/>
        <v>0.12191596638655464</v>
      </c>
      <c r="AF20" s="33">
        <v>0</v>
      </c>
      <c r="AG20" s="33">
        <v>0</v>
      </c>
      <c r="AH20" s="33">
        <v>0</v>
      </c>
      <c r="AI20" s="33">
        <f t="shared" si="2"/>
        <v>0</v>
      </c>
      <c r="AJ20" s="14"/>
      <c r="AK20" s="14"/>
      <c r="AM20" s="32">
        <f t="shared" si="3"/>
        <v>8.5</v>
      </c>
      <c r="AN20" s="32">
        <f t="shared" si="4"/>
        <v>8.5</v>
      </c>
      <c r="AO20" s="4">
        <f t="shared" si="5"/>
        <v>8.5</v>
      </c>
      <c r="AP20" s="21"/>
      <c r="AQ20" s="21">
        <f t="shared" si="6"/>
        <v>1</v>
      </c>
      <c r="AR20" s="21">
        <f t="shared" si="7"/>
        <v>1</v>
      </c>
      <c r="AS20" s="21">
        <f t="shared" si="8"/>
        <v>1</v>
      </c>
    </row>
    <row r="21" spans="1:45" s="13" customFormat="1" ht="23.25" x14ac:dyDescent="0.5">
      <c r="A21" s="6" t="s">
        <v>8</v>
      </c>
      <c r="B21" s="6">
        <v>323</v>
      </c>
      <c r="C21" s="18">
        <v>4278</v>
      </c>
      <c r="D21" s="8">
        <v>100</v>
      </c>
      <c r="E21" s="9" t="s">
        <v>26</v>
      </c>
      <c r="F21" s="10">
        <v>6000</v>
      </c>
      <c r="G21" s="10">
        <v>6900</v>
      </c>
      <c r="H21" s="19">
        <v>0.9</v>
      </c>
      <c r="I21" s="9">
        <v>2</v>
      </c>
      <c r="J21" s="6" t="s">
        <v>86</v>
      </c>
      <c r="K21" s="12">
        <v>42103</v>
      </c>
      <c r="L21" s="9" t="s">
        <v>73</v>
      </c>
      <c r="M21" s="33">
        <v>0.45</v>
      </c>
      <c r="N21" s="33">
        <v>0.33</v>
      </c>
      <c r="O21" s="33">
        <v>0.09</v>
      </c>
      <c r="P21" s="33">
        <v>0.02</v>
      </c>
      <c r="Q21" s="33">
        <v>2.8557899999999998</v>
      </c>
      <c r="R21" s="33">
        <v>0.9</v>
      </c>
      <c r="S21" s="33">
        <v>0</v>
      </c>
      <c r="T21" s="33">
        <v>0</v>
      </c>
      <c r="U21" s="33">
        <v>0</v>
      </c>
      <c r="V21" s="33">
        <v>2.7531099999999999</v>
      </c>
      <c r="W21" s="33">
        <v>0</v>
      </c>
      <c r="X21" s="33">
        <v>0</v>
      </c>
      <c r="Y21" s="33">
        <v>0.9</v>
      </c>
      <c r="Z21" s="33">
        <v>1.4515</v>
      </c>
      <c r="AA21" s="33">
        <v>96.85</v>
      </c>
      <c r="AB21" s="33">
        <v>41.95</v>
      </c>
      <c r="AC21" s="33">
        <f t="shared" si="0"/>
        <v>3.7404761904761901</v>
      </c>
      <c r="AD21" s="33">
        <v>79.430000000000007</v>
      </c>
      <c r="AE21" s="33">
        <f t="shared" si="1"/>
        <v>2.5215873015873016</v>
      </c>
      <c r="AF21" s="33">
        <v>0</v>
      </c>
      <c r="AG21" s="33">
        <v>0</v>
      </c>
      <c r="AH21" s="33">
        <v>6.85</v>
      </c>
      <c r="AI21" s="33">
        <f t="shared" si="2"/>
        <v>0.21746031746031746</v>
      </c>
      <c r="AJ21" s="14"/>
      <c r="AK21" s="14"/>
      <c r="AM21" s="32">
        <f t="shared" si="3"/>
        <v>0.89</v>
      </c>
      <c r="AN21" s="32">
        <f t="shared" si="4"/>
        <v>0.9</v>
      </c>
      <c r="AO21" s="4">
        <f t="shared" si="5"/>
        <v>0.9</v>
      </c>
      <c r="AP21" s="21"/>
      <c r="AQ21" s="21">
        <f t="shared" si="6"/>
        <v>1.0112359550561798</v>
      </c>
      <c r="AR21" s="21">
        <f t="shared" si="7"/>
        <v>1</v>
      </c>
      <c r="AS21" s="21">
        <f t="shared" si="8"/>
        <v>1</v>
      </c>
    </row>
    <row r="22" spans="1:45" s="13" customFormat="1" ht="23.25" x14ac:dyDescent="0.5">
      <c r="A22" s="6" t="s">
        <v>8</v>
      </c>
      <c r="B22" s="6">
        <v>323</v>
      </c>
      <c r="C22" s="18">
        <v>4345</v>
      </c>
      <c r="D22" s="8">
        <v>100</v>
      </c>
      <c r="E22" s="9" t="s">
        <v>27</v>
      </c>
      <c r="F22" s="10">
        <v>19204</v>
      </c>
      <c r="G22" s="10">
        <v>0</v>
      </c>
      <c r="H22" s="19">
        <v>19.204000000000001</v>
      </c>
      <c r="I22" s="9">
        <v>2</v>
      </c>
      <c r="J22" s="6" t="s">
        <v>13</v>
      </c>
      <c r="K22" s="12">
        <v>42103</v>
      </c>
      <c r="L22" s="9" t="s">
        <v>73</v>
      </c>
      <c r="M22" s="33">
        <v>6</v>
      </c>
      <c r="N22" s="33">
        <v>6.39</v>
      </c>
      <c r="O22" s="33">
        <v>3.7</v>
      </c>
      <c r="P22" s="33">
        <v>3.11</v>
      </c>
      <c r="Q22" s="33">
        <v>3.5949</v>
      </c>
      <c r="R22" s="33">
        <v>17.079999999999998</v>
      </c>
      <c r="S22" s="33">
        <v>1.31</v>
      </c>
      <c r="T22" s="33">
        <v>0.51</v>
      </c>
      <c r="U22" s="33">
        <v>0.3</v>
      </c>
      <c r="V22" s="33">
        <v>5.8913900000000003</v>
      </c>
      <c r="W22" s="33">
        <v>0</v>
      </c>
      <c r="X22" s="33">
        <v>0</v>
      </c>
      <c r="Y22" s="33">
        <v>19.2</v>
      </c>
      <c r="Z22" s="33">
        <v>1.89802</v>
      </c>
      <c r="AA22" s="33">
        <v>201</v>
      </c>
      <c r="AB22" s="33">
        <v>22</v>
      </c>
      <c r="AC22" s="33">
        <f t="shared" si="0"/>
        <v>0.31541047995953225</v>
      </c>
      <c r="AD22" s="33">
        <v>1977</v>
      </c>
      <c r="AE22" s="33">
        <f t="shared" si="1"/>
        <v>2.9413515041509211</v>
      </c>
      <c r="AF22" s="33">
        <v>828</v>
      </c>
      <c r="AG22" s="33">
        <v>1.4577079830638275</v>
      </c>
      <c r="AH22" s="33">
        <v>25</v>
      </c>
      <c r="AI22" s="33">
        <f t="shared" si="2"/>
        <v>3.7194632070699556E-2</v>
      </c>
      <c r="AJ22" s="14"/>
      <c r="AK22" s="14"/>
      <c r="AM22" s="32">
        <f t="shared" si="3"/>
        <v>19.2</v>
      </c>
      <c r="AN22" s="32">
        <f t="shared" si="4"/>
        <v>19.2</v>
      </c>
      <c r="AO22" s="4">
        <f t="shared" si="5"/>
        <v>19.2</v>
      </c>
      <c r="AP22" s="21"/>
      <c r="AQ22" s="21">
        <f t="shared" si="6"/>
        <v>1.0002083333333334</v>
      </c>
      <c r="AR22" s="21">
        <f t="shared" si="7"/>
        <v>1.0002083333333334</v>
      </c>
      <c r="AS22" s="21">
        <f t="shared" si="8"/>
        <v>1.0002083333333334</v>
      </c>
    </row>
    <row r="23" spans="1:45" s="13" customFormat="1" ht="23.25" x14ac:dyDescent="0.5">
      <c r="A23" s="16"/>
      <c r="B23" s="16"/>
      <c r="C23" s="16"/>
      <c r="D23" s="16"/>
      <c r="E23" s="16"/>
      <c r="F23" s="65" t="s">
        <v>69</v>
      </c>
      <c r="G23" s="65"/>
      <c r="H23" s="37">
        <f>SUM(H4:H22)</f>
        <v>366.29199999999997</v>
      </c>
      <c r="I23" s="38"/>
      <c r="J23" s="38"/>
      <c r="K23" s="38"/>
      <c r="L23" s="38"/>
      <c r="M23" s="39">
        <f t="shared" ref="M23:P23" si="9">SUM(M4:M22)</f>
        <v>258.93</v>
      </c>
      <c r="N23" s="39">
        <f t="shared" si="9"/>
        <v>70.490000000000009</v>
      </c>
      <c r="O23" s="39">
        <f t="shared" si="9"/>
        <v>26.41</v>
      </c>
      <c r="P23" s="39">
        <f t="shared" si="9"/>
        <v>10.469999999999999</v>
      </c>
      <c r="Q23" s="39" t="s">
        <v>70</v>
      </c>
      <c r="R23" s="39">
        <f t="shared" ref="R23:U23" si="10">SUM(R4:R22)</f>
        <v>337.63</v>
      </c>
      <c r="S23" s="39">
        <f t="shared" si="10"/>
        <v>21.169999999999998</v>
      </c>
      <c r="T23" s="39">
        <f t="shared" si="10"/>
        <v>3.4299999999999988</v>
      </c>
      <c r="U23" s="39">
        <f t="shared" si="10"/>
        <v>4.0999999999999996</v>
      </c>
      <c r="V23" s="39" t="s">
        <v>70</v>
      </c>
      <c r="W23" s="39">
        <f>SUM(W4:W22)</f>
        <v>0</v>
      </c>
      <c r="X23" s="39">
        <f t="shared" ref="X23:Y23" si="11">SUM(X4:X22)</f>
        <v>0</v>
      </c>
      <c r="Y23" s="39">
        <f t="shared" si="11"/>
        <v>366.29999999999995</v>
      </c>
      <c r="Z23" s="39" t="s">
        <v>70</v>
      </c>
      <c r="AA23" s="39">
        <f>SUM(AA4:AA22)</f>
        <v>3320.54</v>
      </c>
      <c r="AB23" s="39">
        <f>SUM(AB4:AB22)</f>
        <v>392.43</v>
      </c>
      <c r="AC23" s="39" t="s">
        <v>70</v>
      </c>
      <c r="AD23" s="39">
        <f>SUM(AD4:AD22)</f>
        <v>2435.04</v>
      </c>
      <c r="AE23" s="39" t="s">
        <v>70</v>
      </c>
      <c r="AF23" s="39">
        <f>SUM(AF4:AF22)</f>
        <v>875.4</v>
      </c>
      <c r="AG23" s="39" t="s">
        <v>70</v>
      </c>
      <c r="AH23" s="39">
        <f>SUM(AH4:AH22)</f>
        <v>60.084000000000003</v>
      </c>
      <c r="AI23" s="39" t="s">
        <v>70</v>
      </c>
      <c r="AJ23" s="40"/>
      <c r="AK23" s="14"/>
    </row>
    <row r="24" spans="1:45" s="13" customFormat="1" ht="23.25" x14ac:dyDescent="0.5">
      <c r="A24" s="16"/>
      <c r="B24" s="16"/>
      <c r="C24" s="16"/>
      <c r="D24" s="16"/>
      <c r="E24" s="16"/>
      <c r="F24" s="65" t="s">
        <v>71</v>
      </c>
      <c r="G24" s="65"/>
      <c r="H24" s="38"/>
      <c r="I24" s="38"/>
      <c r="J24" s="38"/>
      <c r="K24" s="38"/>
      <c r="L24" s="38"/>
      <c r="M24" s="39" t="s">
        <v>70</v>
      </c>
      <c r="N24" s="39" t="s">
        <v>70</v>
      </c>
      <c r="O24" s="39" t="s">
        <v>70</v>
      </c>
      <c r="P24" s="39" t="s">
        <v>70</v>
      </c>
      <c r="Q24" s="39">
        <f>SUMPRODUCT(Q4:Q22,H4:H22)/H23</f>
        <v>2.3303503093979669</v>
      </c>
      <c r="R24" s="39" t="s">
        <v>70</v>
      </c>
      <c r="S24" s="39" t="s">
        <v>70</v>
      </c>
      <c r="T24" s="39" t="s">
        <v>70</v>
      </c>
      <c r="U24" s="39" t="s">
        <v>70</v>
      </c>
      <c r="V24" s="39">
        <f>SUMPRODUCT(V4:V22,H4:H22)/H23</f>
        <v>4.2687064307710791</v>
      </c>
      <c r="W24" s="39" t="s">
        <v>70</v>
      </c>
      <c r="X24" s="39" t="s">
        <v>70</v>
      </c>
      <c r="Y24" s="39" t="s">
        <v>70</v>
      </c>
      <c r="Z24" s="39">
        <f>SUMPRODUCT(Z4:Z22,H4:H22)/H23</f>
        <v>1.4471987102093411</v>
      </c>
      <c r="AA24" s="39" t="s">
        <v>70</v>
      </c>
      <c r="AB24" s="39" t="s">
        <v>70</v>
      </c>
      <c r="AC24" s="39">
        <f>SUMPRODUCT(AC4:AC22,H4:H22)/H23</f>
        <v>0.27431315531246742</v>
      </c>
      <c r="AD24" s="39" t="s">
        <v>70</v>
      </c>
      <c r="AE24" s="39">
        <f>SUMPRODUCT(AE4:AE22,H4:H22)/H23</f>
        <v>0.18993745817154467</v>
      </c>
      <c r="AF24" s="39" t="s">
        <v>70</v>
      </c>
      <c r="AG24" s="39">
        <f>SUMPRODUCT(AG4:AG22,H4:H22)/H23</f>
        <v>7.8456988664477909E-2</v>
      </c>
      <c r="AH24" s="39" t="s">
        <v>70</v>
      </c>
      <c r="AI24" s="39">
        <f>SUMPRODUCT(AI4:AI22,H4:H22)/H23</f>
        <v>4.6866590432925485E-3</v>
      </c>
      <c r="AJ24" s="40"/>
      <c r="AK24" s="14"/>
    </row>
    <row r="25" spans="1:45" ht="15" x14ac:dyDescent="0.2"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2"/>
      <c r="AG25" s="41"/>
      <c r="AH25" s="41"/>
      <c r="AI25" s="41"/>
      <c r="AJ25" s="41"/>
    </row>
    <row r="26" spans="1:45" ht="15" x14ac:dyDescent="0.2">
      <c r="X26" s="4"/>
      <c r="AF26" s="1"/>
    </row>
    <row r="27" spans="1:45" ht="15" x14ac:dyDescent="0.2">
      <c r="AF27" s="1"/>
    </row>
    <row r="28" spans="1:45" ht="15" x14ac:dyDescent="0.2">
      <c r="AF28" s="1"/>
    </row>
    <row r="29" spans="1:45" ht="15" x14ac:dyDescent="0.2">
      <c r="AF29" s="1"/>
    </row>
    <row r="30" spans="1:45" ht="15" x14ac:dyDescent="0.2">
      <c r="AF30" s="1"/>
    </row>
    <row r="31" spans="1:45" ht="15" x14ac:dyDescent="0.2">
      <c r="AF31" s="1"/>
    </row>
    <row r="32" spans="1:45" ht="15" x14ac:dyDescent="0.2">
      <c r="AF32" s="1"/>
    </row>
    <row r="33" spans="32:32" ht="15" x14ac:dyDescent="0.2">
      <c r="AF33" s="1"/>
    </row>
    <row r="34" spans="32:32" ht="15" x14ac:dyDescent="0.2">
      <c r="AF34" s="1"/>
    </row>
    <row r="35" spans="32:32" ht="15" x14ac:dyDescent="0.2">
      <c r="AF35" s="1"/>
    </row>
    <row r="36" spans="32:32" ht="15" x14ac:dyDescent="0.2">
      <c r="AF36" s="1"/>
    </row>
    <row r="37" spans="32:32" ht="15" x14ac:dyDescent="0.2">
      <c r="AF37" s="1"/>
    </row>
    <row r="38" spans="32:32" ht="15" x14ac:dyDescent="0.2">
      <c r="AF38" s="1"/>
    </row>
    <row r="39" spans="32:32" x14ac:dyDescent="0.2">
      <c r="AF39" s="3"/>
    </row>
  </sheetData>
  <mergeCells count="30">
    <mergeCell ref="F24:G24"/>
    <mergeCell ref="F23:G23"/>
    <mergeCell ref="G2:G3"/>
    <mergeCell ref="H2:H3"/>
    <mergeCell ref="A1:F1"/>
    <mergeCell ref="AH2:AH3"/>
    <mergeCell ref="AI2:AI3"/>
    <mergeCell ref="L2:L3"/>
    <mergeCell ref="AF2:AF3"/>
    <mergeCell ref="AD2:AD3"/>
    <mergeCell ref="W2:Y2"/>
    <mergeCell ref="AE2:AE3"/>
    <mergeCell ref="M2:P2"/>
    <mergeCell ref="Q2:Q3"/>
    <mergeCell ref="R2:U2"/>
    <mergeCell ref="V2:V3"/>
    <mergeCell ref="Z2:Z3"/>
    <mergeCell ref="AA2:AA3"/>
    <mergeCell ref="AB2:AB3"/>
    <mergeCell ref="AC2:AC3"/>
    <mergeCell ref="AG2:AG3"/>
    <mergeCell ref="A2:A3"/>
    <mergeCell ref="B2:B3"/>
    <mergeCell ref="C2:C3"/>
    <mergeCell ref="D2:D3"/>
    <mergeCell ref="E2:E3"/>
    <mergeCell ref="K2:K3"/>
    <mergeCell ref="F2:F3"/>
    <mergeCell ref="I2:I3"/>
    <mergeCell ref="J2:J3"/>
  </mergeCells>
  <printOptions horizontalCentered="1"/>
  <pageMargins left="0.64166666666666672" right="0.25" top="0.75" bottom="0.75" header="0.3" footer="0.3"/>
  <pageSetup paperSize="8" scale="35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9"/>
  <sheetViews>
    <sheetView view="pageLayout" zoomScaleNormal="90" zoomScaleSheetLayoutView="50" workbookViewId="0">
      <selection activeCell="P79" sqref="P78:P79"/>
    </sheetView>
  </sheetViews>
  <sheetFormatPr defaultRowHeight="14.25" x14ac:dyDescent="0.2"/>
  <cols>
    <col min="1" max="1" width="28.375" customWidth="1"/>
    <col min="5" max="5" width="34.125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1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customWidth="1"/>
    <col min="33" max="33" width="11" customWidth="1"/>
    <col min="34" max="34" width="11.75" customWidth="1"/>
    <col min="35" max="35" width="9" customWidth="1"/>
  </cols>
  <sheetData>
    <row r="1" spans="1:40" s="13" customFormat="1" ht="23.25" x14ac:dyDescent="0.5">
      <c r="A1" s="67" t="s">
        <v>83</v>
      </c>
      <c r="B1" s="67"/>
      <c r="C1" s="67"/>
      <c r="D1" s="67"/>
      <c r="E1" s="67"/>
      <c r="F1" s="67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1"/>
      <c r="AH1" s="30"/>
      <c r="AI1" s="31"/>
      <c r="AJ1" s="30"/>
      <c r="AK1" s="30"/>
      <c r="AL1" s="30"/>
      <c r="AM1" s="30"/>
      <c r="AN1" s="30"/>
    </row>
    <row r="2" spans="1:40" s="13" customFormat="1" ht="23.25" customHeight="1" x14ac:dyDescent="0.2">
      <c r="A2" s="51" t="s">
        <v>88</v>
      </c>
      <c r="B2" s="51" t="s">
        <v>0</v>
      </c>
      <c r="C2" s="52" t="s">
        <v>1</v>
      </c>
      <c r="D2" s="53" t="s">
        <v>2</v>
      </c>
      <c r="E2" s="51" t="s">
        <v>3</v>
      </c>
      <c r="F2" s="51" t="s">
        <v>89</v>
      </c>
      <c r="G2" s="51" t="s">
        <v>90</v>
      </c>
      <c r="H2" s="66" t="s">
        <v>91</v>
      </c>
      <c r="I2" s="51" t="s">
        <v>4</v>
      </c>
      <c r="J2" s="51" t="s">
        <v>5</v>
      </c>
      <c r="K2" s="54" t="s">
        <v>6</v>
      </c>
      <c r="L2" s="51" t="s">
        <v>7</v>
      </c>
      <c r="M2" s="62" t="s">
        <v>117</v>
      </c>
      <c r="N2" s="62"/>
      <c r="O2" s="62"/>
      <c r="P2" s="62"/>
      <c r="Q2" s="63" t="s">
        <v>92</v>
      </c>
      <c r="R2" s="62" t="s">
        <v>93</v>
      </c>
      <c r="S2" s="62"/>
      <c r="T2" s="62"/>
      <c r="U2" s="62"/>
      <c r="V2" s="63" t="s">
        <v>94</v>
      </c>
      <c r="W2" s="57" t="s">
        <v>95</v>
      </c>
      <c r="X2" s="58"/>
      <c r="Y2" s="59"/>
      <c r="Z2" s="63" t="s">
        <v>96</v>
      </c>
      <c r="AA2" s="64" t="s">
        <v>97</v>
      </c>
      <c r="AB2" s="64" t="s">
        <v>98</v>
      </c>
      <c r="AC2" s="49" t="s">
        <v>99</v>
      </c>
      <c r="AD2" s="55" t="s">
        <v>100</v>
      </c>
      <c r="AE2" s="60" t="s">
        <v>101</v>
      </c>
      <c r="AF2" s="55" t="s">
        <v>102</v>
      </c>
      <c r="AG2" s="49" t="s">
        <v>103</v>
      </c>
      <c r="AH2" s="55" t="s">
        <v>104</v>
      </c>
      <c r="AI2" s="55" t="s">
        <v>105</v>
      </c>
      <c r="AJ2" s="30"/>
      <c r="AK2" s="30"/>
      <c r="AL2" s="30"/>
      <c r="AM2" s="30"/>
      <c r="AN2" s="30"/>
    </row>
    <row r="3" spans="1:40" s="13" customFormat="1" ht="48.75" customHeight="1" x14ac:dyDescent="0.2">
      <c r="A3" s="51"/>
      <c r="B3" s="51"/>
      <c r="C3" s="52"/>
      <c r="D3" s="53"/>
      <c r="E3" s="51"/>
      <c r="F3" s="51"/>
      <c r="G3" s="51"/>
      <c r="H3" s="66"/>
      <c r="I3" s="51"/>
      <c r="J3" s="51"/>
      <c r="K3" s="54"/>
      <c r="L3" s="51"/>
      <c r="M3" s="35" t="s">
        <v>106</v>
      </c>
      <c r="N3" s="36" t="s">
        <v>107</v>
      </c>
      <c r="O3" s="36" t="s">
        <v>108</v>
      </c>
      <c r="P3" s="35" t="s">
        <v>109</v>
      </c>
      <c r="Q3" s="63"/>
      <c r="R3" s="35" t="s">
        <v>110</v>
      </c>
      <c r="S3" s="36" t="s">
        <v>111</v>
      </c>
      <c r="T3" s="36" t="s">
        <v>112</v>
      </c>
      <c r="U3" s="35" t="s">
        <v>113</v>
      </c>
      <c r="V3" s="63"/>
      <c r="W3" s="35" t="s">
        <v>114</v>
      </c>
      <c r="X3" s="36" t="s">
        <v>115</v>
      </c>
      <c r="Y3" s="35" t="s">
        <v>116</v>
      </c>
      <c r="Z3" s="63"/>
      <c r="AA3" s="64"/>
      <c r="AB3" s="64"/>
      <c r="AC3" s="50"/>
      <c r="AD3" s="56"/>
      <c r="AE3" s="61"/>
      <c r="AF3" s="56"/>
      <c r="AG3" s="50"/>
      <c r="AH3" s="56"/>
      <c r="AI3" s="56"/>
      <c r="AJ3" s="30"/>
      <c r="AK3" s="30"/>
      <c r="AL3" s="30"/>
      <c r="AM3" s="30"/>
      <c r="AN3" s="30"/>
    </row>
    <row r="4" spans="1:40" ht="23.25" x14ac:dyDescent="0.5">
      <c r="A4" s="23" t="s">
        <v>28</v>
      </c>
      <c r="B4" s="23">
        <v>324</v>
      </c>
      <c r="C4" s="24">
        <v>402</v>
      </c>
      <c r="D4" s="25">
        <v>101</v>
      </c>
      <c r="E4" s="26" t="s">
        <v>29</v>
      </c>
      <c r="F4" s="27">
        <v>0</v>
      </c>
      <c r="G4" s="27">
        <v>21856</v>
      </c>
      <c r="H4" s="29">
        <v>21.856000000000002</v>
      </c>
      <c r="I4" s="26">
        <v>4</v>
      </c>
      <c r="J4" s="23" t="s">
        <v>87</v>
      </c>
      <c r="K4" s="28">
        <v>42136</v>
      </c>
      <c r="L4" s="26" t="s">
        <v>73</v>
      </c>
      <c r="M4" s="33">
        <v>13.275</v>
      </c>
      <c r="N4" s="33">
        <v>4.5999999999999996</v>
      </c>
      <c r="O4" s="33">
        <v>2.7</v>
      </c>
      <c r="P4" s="33">
        <v>1.45</v>
      </c>
      <c r="Q4" s="33">
        <v>2.6217299999999999</v>
      </c>
      <c r="R4" s="33">
        <v>20.925000000000001</v>
      </c>
      <c r="S4" s="33">
        <v>0.97499999999999998</v>
      </c>
      <c r="T4" s="33">
        <v>0.1</v>
      </c>
      <c r="U4" s="33">
        <v>2.5000000000000001E-2</v>
      </c>
      <c r="V4" s="33">
        <v>5.0276399999999999</v>
      </c>
      <c r="W4" s="33">
        <v>0</v>
      </c>
      <c r="X4" s="33">
        <v>0</v>
      </c>
      <c r="Y4" s="33">
        <v>22.024999999999999</v>
      </c>
      <c r="Z4" s="33">
        <v>1.3154999999999999</v>
      </c>
      <c r="AA4" s="33">
        <v>892</v>
      </c>
      <c r="AB4" s="33">
        <v>42</v>
      </c>
      <c r="AC4" s="33">
        <v>1.4286496678741598</v>
      </c>
      <c r="AD4" s="33">
        <v>0</v>
      </c>
      <c r="AE4" s="33">
        <v>0</v>
      </c>
      <c r="AF4" s="33">
        <v>41</v>
      </c>
      <c r="AG4" s="33">
        <v>6.4156228239693899E-2</v>
      </c>
      <c r="AH4" s="33">
        <v>2</v>
      </c>
      <c r="AI4" s="33">
        <v>2.614515791675381E-3</v>
      </c>
      <c r="AJ4" s="32"/>
      <c r="AK4" s="32"/>
      <c r="AL4" s="30"/>
      <c r="AM4" s="30"/>
      <c r="AN4" s="30"/>
    </row>
    <row r="5" spans="1:40" ht="23.25" x14ac:dyDescent="0.5">
      <c r="A5" s="23" t="s">
        <v>28</v>
      </c>
      <c r="B5" s="23">
        <v>324</v>
      </c>
      <c r="C5" s="24">
        <v>402</v>
      </c>
      <c r="D5" s="25">
        <v>101</v>
      </c>
      <c r="E5" s="26" t="s">
        <v>29</v>
      </c>
      <c r="F5" s="27">
        <v>21856</v>
      </c>
      <c r="G5" s="27">
        <v>0</v>
      </c>
      <c r="H5" s="29">
        <v>21.856000000000002</v>
      </c>
      <c r="I5" s="26">
        <v>4</v>
      </c>
      <c r="J5" s="23" t="s">
        <v>31</v>
      </c>
      <c r="K5" s="28">
        <v>42136</v>
      </c>
      <c r="L5" s="26" t="s">
        <v>73</v>
      </c>
      <c r="M5" s="33">
        <v>15.2</v>
      </c>
      <c r="N5" s="33">
        <v>2.875</v>
      </c>
      <c r="O5" s="33">
        <v>1.5</v>
      </c>
      <c r="P5" s="33">
        <v>0.57499999999999996</v>
      </c>
      <c r="Q5" s="33">
        <v>2.1692800000000001</v>
      </c>
      <c r="R5" s="33">
        <v>19.350000000000001</v>
      </c>
      <c r="S5" s="33">
        <v>0.65</v>
      </c>
      <c r="T5" s="33">
        <v>0.1</v>
      </c>
      <c r="U5" s="33">
        <v>0.05</v>
      </c>
      <c r="V5" s="33">
        <v>4.54521</v>
      </c>
      <c r="W5" s="33">
        <v>0</v>
      </c>
      <c r="X5" s="33">
        <v>0</v>
      </c>
      <c r="Y5" s="33">
        <v>20.149999999999999</v>
      </c>
      <c r="Z5" s="33">
        <v>1.4037999999999999</v>
      </c>
      <c r="AA5" s="33">
        <v>0</v>
      </c>
      <c r="AB5" s="33">
        <v>1</v>
      </c>
      <c r="AC5" s="33">
        <v>7.8239302731334054E-4</v>
      </c>
      <c r="AD5" s="33">
        <v>0</v>
      </c>
      <c r="AE5" s="33">
        <v>0</v>
      </c>
      <c r="AF5" s="33">
        <v>0</v>
      </c>
      <c r="AG5" s="33">
        <v>0</v>
      </c>
      <c r="AH5" s="33">
        <v>0</v>
      </c>
      <c r="AI5" s="33">
        <v>0</v>
      </c>
      <c r="AJ5" s="32"/>
      <c r="AK5" s="32"/>
      <c r="AL5" s="30"/>
      <c r="AM5" s="30"/>
      <c r="AN5" s="30"/>
    </row>
    <row r="6" spans="1:40" ht="23.25" x14ac:dyDescent="0.5">
      <c r="A6" s="23" t="s">
        <v>28</v>
      </c>
      <c r="B6" s="23">
        <v>324</v>
      </c>
      <c r="C6" s="24">
        <v>402</v>
      </c>
      <c r="D6" s="25">
        <v>102</v>
      </c>
      <c r="E6" s="26" t="s">
        <v>30</v>
      </c>
      <c r="F6" s="27">
        <v>21856</v>
      </c>
      <c r="G6" s="27">
        <v>48958</v>
      </c>
      <c r="H6" s="29">
        <v>27.102</v>
      </c>
      <c r="I6" s="26">
        <v>4</v>
      </c>
      <c r="J6" s="23" t="s">
        <v>87</v>
      </c>
      <c r="K6" s="28">
        <v>42139</v>
      </c>
      <c r="L6" s="26" t="s">
        <v>73</v>
      </c>
      <c r="M6" s="33">
        <v>16.5</v>
      </c>
      <c r="N6" s="33">
        <v>5.2249999999999996</v>
      </c>
      <c r="O6" s="33">
        <v>3.5</v>
      </c>
      <c r="P6" s="33">
        <v>1.925</v>
      </c>
      <c r="Q6" s="33">
        <v>2.6863199999999998</v>
      </c>
      <c r="R6" s="33">
        <v>24</v>
      </c>
      <c r="S6" s="33">
        <v>2.375</v>
      </c>
      <c r="T6" s="33">
        <v>0.55000000000000004</v>
      </c>
      <c r="U6" s="33">
        <v>0.22500000000000001</v>
      </c>
      <c r="V6" s="33">
        <v>5.9686500000000002</v>
      </c>
      <c r="W6" s="33">
        <v>0</v>
      </c>
      <c r="X6" s="33">
        <v>0</v>
      </c>
      <c r="Y6" s="34">
        <v>27.150000000000002</v>
      </c>
      <c r="Z6" s="33">
        <v>1.22926</v>
      </c>
      <c r="AA6" s="34">
        <v>1674</v>
      </c>
      <c r="AB6" s="34">
        <v>0</v>
      </c>
      <c r="AC6" s="33">
        <v>1.7647616939182136</v>
      </c>
      <c r="AD6" s="34">
        <v>25</v>
      </c>
      <c r="AE6" s="33">
        <v>2.6355461378706896E-2</v>
      </c>
      <c r="AF6" s="34">
        <v>0</v>
      </c>
      <c r="AG6" s="33">
        <v>0</v>
      </c>
      <c r="AH6" s="34">
        <v>0</v>
      </c>
      <c r="AI6" s="33">
        <v>0</v>
      </c>
      <c r="AJ6" s="32"/>
      <c r="AK6" s="32"/>
      <c r="AL6" s="30"/>
      <c r="AM6" s="30"/>
      <c r="AN6" s="30"/>
    </row>
    <row r="7" spans="1:40" ht="23.25" x14ac:dyDescent="0.5">
      <c r="A7" s="23" t="s">
        <v>28</v>
      </c>
      <c r="B7" s="23">
        <v>324</v>
      </c>
      <c r="C7" s="24">
        <v>402</v>
      </c>
      <c r="D7" s="25">
        <v>102</v>
      </c>
      <c r="E7" s="26" t="s">
        <v>30</v>
      </c>
      <c r="F7" s="27">
        <v>48958</v>
      </c>
      <c r="G7" s="27">
        <v>21856</v>
      </c>
      <c r="H7" s="29">
        <v>27.102</v>
      </c>
      <c r="I7" s="26">
        <v>4</v>
      </c>
      <c r="J7" s="23" t="s">
        <v>31</v>
      </c>
      <c r="K7" s="28">
        <v>42137</v>
      </c>
      <c r="L7" s="26" t="s">
        <v>73</v>
      </c>
      <c r="M7" s="33">
        <v>19</v>
      </c>
      <c r="N7" s="33">
        <v>4</v>
      </c>
      <c r="O7" s="33">
        <v>1.925</v>
      </c>
      <c r="P7" s="33">
        <v>2.2000000000000002</v>
      </c>
      <c r="Q7" s="33">
        <v>2.5044900000000001</v>
      </c>
      <c r="R7" s="33">
        <v>23.425000000000001</v>
      </c>
      <c r="S7" s="33">
        <v>3.3250000000000002</v>
      </c>
      <c r="T7" s="33">
        <v>0.32500000000000001</v>
      </c>
      <c r="U7" s="33">
        <v>0.05</v>
      </c>
      <c r="V7" s="33">
        <v>6.0403799999999999</v>
      </c>
      <c r="W7" s="33">
        <v>0</v>
      </c>
      <c r="X7" s="33">
        <v>0</v>
      </c>
      <c r="Y7" s="34">
        <v>27.125</v>
      </c>
      <c r="Z7" s="33">
        <v>1.2317199999999999</v>
      </c>
      <c r="AA7" s="34">
        <v>50</v>
      </c>
      <c r="AB7" s="34">
        <v>0</v>
      </c>
      <c r="AC7" s="33">
        <v>5.2710922757413792E-2</v>
      </c>
      <c r="AD7" s="34">
        <v>0</v>
      </c>
      <c r="AE7" s="33">
        <v>0</v>
      </c>
      <c r="AF7" s="34">
        <v>0</v>
      </c>
      <c r="AG7" s="33">
        <v>0</v>
      </c>
      <c r="AH7" s="34">
        <v>0</v>
      </c>
      <c r="AI7" s="33">
        <v>0</v>
      </c>
      <c r="AJ7" s="32"/>
      <c r="AK7" s="32"/>
      <c r="AL7" s="30"/>
      <c r="AM7" s="30"/>
      <c r="AN7" s="30"/>
    </row>
    <row r="8" spans="1:40" ht="23.25" x14ac:dyDescent="0.5">
      <c r="A8" s="23" t="s">
        <v>28</v>
      </c>
      <c r="B8" s="23">
        <v>324</v>
      </c>
      <c r="C8" s="24">
        <v>4020</v>
      </c>
      <c r="D8" s="25">
        <v>100</v>
      </c>
      <c r="E8" s="26" t="s">
        <v>32</v>
      </c>
      <c r="F8" s="27">
        <v>0</v>
      </c>
      <c r="G8" s="27">
        <v>1642</v>
      </c>
      <c r="H8" s="29">
        <v>1.6419999999999999</v>
      </c>
      <c r="I8" s="26">
        <v>3</v>
      </c>
      <c r="J8" s="23" t="s">
        <v>87</v>
      </c>
      <c r="K8" s="28">
        <v>42139</v>
      </c>
      <c r="L8" s="26" t="s">
        <v>73</v>
      </c>
      <c r="M8" s="33">
        <v>0.6</v>
      </c>
      <c r="N8" s="33">
        <v>0.375</v>
      </c>
      <c r="O8" s="33">
        <v>0.32500000000000001</v>
      </c>
      <c r="P8" s="33">
        <v>0.35</v>
      </c>
      <c r="Q8" s="33">
        <v>3.94773</v>
      </c>
      <c r="R8" s="33">
        <v>1.625</v>
      </c>
      <c r="S8" s="33">
        <v>2.5000000000000001E-2</v>
      </c>
      <c r="T8" s="33">
        <v>0</v>
      </c>
      <c r="U8" s="33">
        <v>0</v>
      </c>
      <c r="V8" s="33">
        <v>3.6662400000000002</v>
      </c>
      <c r="W8" s="33">
        <v>0</v>
      </c>
      <c r="X8" s="33">
        <v>0</v>
      </c>
      <c r="Y8" s="33">
        <v>1.65</v>
      </c>
      <c r="Z8" s="33">
        <v>1.06552</v>
      </c>
      <c r="AA8" s="33">
        <v>163.22</v>
      </c>
      <c r="AB8" s="33">
        <v>15.96</v>
      </c>
      <c r="AC8" s="33">
        <v>2.9789455368018096</v>
      </c>
      <c r="AD8" s="33">
        <v>2.1</v>
      </c>
      <c r="AE8" s="33">
        <v>3.6540803897685749E-2</v>
      </c>
      <c r="AF8" s="33">
        <v>1.9</v>
      </c>
      <c r="AG8" s="33">
        <v>3.3060727336001391E-2</v>
      </c>
      <c r="AH8" s="33">
        <v>1.2</v>
      </c>
      <c r="AI8" s="33">
        <v>2.0880459370106141E-2</v>
      </c>
      <c r="AJ8" s="32"/>
      <c r="AK8" s="32"/>
      <c r="AL8" s="30"/>
      <c r="AM8" s="30"/>
      <c r="AN8" s="30"/>
    </row>
    <row r="9" spans="1:40" ht="23.25" x14ac:dyDescent="0.5">
      <c r="A9" s="23" t="s">
        <v>28</v>
      </c>
      <c r="B9" s="23">
        <v>324</v>
      </c>
      <c r="C9" s="24">
        <v>4020</v>
      </c>
      <c r="D9" s="25">
        <v>100</v>
      </c>
      <c r="E9" s="26" t="s">
        <v>32</v>
      </c>
      <c r="F9" s="27">
        <v>1642</v>
      </c>
      <c r="G9" s="27">
        <v>0</v>
      </c>
      <c r="H9" s="29">
        <v>1.6419999999999999</v>
      </c>
      <c r="I9" s="26">
        <v>3</v>
      </c>
      <c r="J9" s="23" t="s">
        <v>31</v>
      </c>
      <c r="K9" s="28">
        <v>42139</v>
      </c>
      <c r="L9" s="26" t="s">
        <v>73</v>
      </c>
      <c r="M9" s="33">
        <v>0.45</v>
      </c>
      <c r="N9" s="33">
        <v>0.42499999999999999</v>
      </c>
      <c r="O9" s="33">
        <v>0.35</v>
      </c>
      <c r="P9" s="33">
        <v>0.47499999999999998</v>
      </c>
      <c r="Q9" s="33">
        <v>4.2879399999999999</v>
      </c>
      <c r="R9" s="33">
        <v>1.7</v>
      </c>
      <c r="S9" s="33">
        <v>0</v>
      </c>
      <c r="T9" s="33">
        <v>0</v>
      </c>
      <c r="U9" s="33">
        <v>0</v>
      </c>
      <c r="V9" s="33">
        <v>3.3044600000000002</v>
      </c>
      <c r="W9" s="33">
        <v>0</v>
      </c>
      <c r="X9" s="33">
        <v>0</v>
      </c>
      <c r="Y9" s="33">
        <v>1.7000000000000002</v>
      </c>
      <c r="Z9" s="33">
        <v>1.0709</v>
      </c>
      <c r="AA9" s="33">
        <v>205.67</v>
      </c>
      <c r="AB9" s="33">
        <v>4.2</v>
      </c>
      <c r="AC9" s="33">
        <v>3.6152775361057938</v>
      </c>
      <c r="AD9" s="33">
        <v>1.45</v>
      </c>
      <c r="AE9" s="33">
        <v>2.5230555072211589E-2</v>
      </c>
      <c r="AF9" s="33">
        <v>0</v>
      </c>
      <c r="AG9" s="33">
        <v>0</v>
      </c>
      <c r="AH9" s="33">
        <v>0</v>
      </c>
      <c r="AI9" s="33">
        <v>0</v>
      </c>
      <c r="AJ9" s="32"/>
      <c r="AK9" s="32"/>
      <c r="AL9" s="30"/>
      <c r="AM9" s="30"/>
      <c r="AN9" s="30"/>
    </row>
    <row r="10" spans="1:40" ht="23.25" x14ac:dyDescent="0.5">
      <c r="A10" s="23" t="s">
        <v>28</v>
      </c>
      <c r="B10" s="23">
        <v>324</v>
      </c>
      <c r="C10" s="24">
        <v>4021</v>
      </c>
      <c r="D10" s="25">
        <v>100</v>
      </c>
      <c r="E10" s="26" t="s">
        <v>33</v>
      </c>
      <c r="F10" s="27">
        <v>0</v>
      </c>
      <c r="G10" s="27">
        <v>6473</v>
      </c>
      <c r="H10" s="29">
        <v>6.4729999999999999</v>
      </c>
      <c r="I10" s="26">
        <v>4</v>
      </c>
      <c r="J10" s="23" t="s">
        <v>86</v>
      </c>
      <c r="K10" s="28">
        <v>42138</v>
      </c>
      <c r="L10" s="26" t="s">
        <v>73</v>
      </c>
      <c r="M10" s="33">
        <v>1.1499999999999999</v>
      </c>
      <c r="N10" s="33">
        <v>2.1</v>
      </c>
      <c r="O10" s="33">
        <v>1.7250000000000001</v>
      </c>
      <c r="P10" s="33">
        <v>1.7749999999999999</v>
      </c>
      <c r="Q10" s="33">
        <v>4.2638100000000003</v>
      </c>
      <c r="R10" s="33">
        <v>6.35</v>
      </c>
      <c r="S10" s="33">
        <v>0.3</v>
      </c>
      <c r="T10" s="33">
        <v>0.1</v>
      </c>
      <c r="U10" s="33">
        <v>0</v>
      </c>
      <c r="V10" s="33">
        <v>4.0716200000000002</v>
      </c>
      <c r="W10" s="33">
        <v>0</v>
      </c>
      <c r="X10" s="33">
        <v>0</v>
      </c>
      <c r="Y10" s="33">
        <v>6.75</v>
      </c>
      <c r="Z10" s="33">
        <v>1.0724800000000001</v>
      </c>
      <c r="AA10" s="33">
        <v>325.99</v>
      </c>
      <c r="AB10" s="33">
        <v>1.62</v>
      </c>
      <c r="AC10" s="33">
        <v>1.442475337114608</v>
      </c>
      <c r="AD10" s="33">
        <v>8.31</v>
      </c>
      <c r="AE10" s="33">
        <v>3.6679834918673174E-2</v>
      </c>
      <c r="AF10" s="33">
        <v>0</v>
      </c>
      <c r="AG10" s="33">
        <v>0</v>
      </c>
      <c r="AH10" s="33">
        <v>0</v>
      </c>
      <c r="AI10" s="33">
        <v>0</v>
      </c>
      <c r="AJ10" s="32"/>
      <c r="AK10" s="32"/>
      <c r="AL10" s="30"/>
      <c r="AM10" s="30"/>
      <c r="AN10" s="30"/>
    </row>
    <row r="11" spans="1:40" ht="23.25" x14ac:dyDescent="0.5">
      <c r="A11" s="23" t="s">
        <v>28</v>
      </c>
      <c r="B11" s="23">
        <v>324</v>
      </c>
      <c r="C11" s="24">
        <v>4021</v>
      </c>
      <c r="D11" s="25">
        <v>100</v>
      </c>
      <c r="E11" s="26" t="s">
        <v>33</v>
      </c>
      <c r="F11" s="27">
        <v>6473</v>
      </c>
      <c r="G11" s="27">
        <v>0</v>
      </c>
      <c r="H11" s="29">
        <v>6.4729999999999999</v>
      </c>
      <c r="I11" s="26">
        <v>4</v>
      </c>
      <c r="J11" s="23" t="s">
        <v>13</v>
      </c>
      <c r="K11" s="28">
        <v>42138</v>
      </c>
      <c r="L11" s="26" t="s">
        <v>73</v>
      </c>
      <c r="M11" s="33">
        <v>2.0249999999999999</v>
      </c>
      <c r="N11" s="33">
        <v>2.5</v>
      </c>
      <c r="O11" s="33">
        <v>1.4</v>
      </c>
      <c r="P11" s="33">
        <v>0.85</v>
      </c>
      <c r="Q11" s="33">
        <v>3.5390799999999998</v>
      </c>
      <c r="R11" s="33">
        <v>6.6</v>
      </c>
      <c r="S11" s="33">
        <v>0.05</v>
      </c>
      <c r="T11" s="33">
        <v>7.4999999999999997E-2</v>
      </c>
      <c r="U11" s="33">
        <v>0.05</v>
      </c>
      <c r="V11" s="33">
        <v>3.0375800000000002</v>
      </c>
      <c r="W11" s="33">
        <v>0</v>
      </c>
      <c r="X11" s="33">
        <v>0</v>
      </c>
      <c r="Y11" s="33">
        <v>6.7750000000000004</v>
      </c>
      <c r="Z11" s="33">
        <v>1.0660700000000001</v>
      </c>
      <c r="AA11" s="33">
        <v>3.66</v>
      </c>
      <c r="AB11" s="33">
        <v>51.23</v>
      </c>
      <c r="AC11" s="33">
        <v>0.1292180706671669</v>
      </c>
      <c r="AD11" s="33">
        <v>55.96</v>
      </c>
      <c r="AE11" s="33">
        <v>0.24700403875438634</v>
      </c>
      <c r="AF11" s="33">
        <v>0</v>
      </c>
      <c r="AG11" s="33">
        <v>0</v>
      </c>
      <c r="AH11" s="33">
        <v>0</v>
      </c>
      <c r="AI11" s="33">
        <v>0</v>
      </c>
      <c r="AJ11" s="32"/>
      <c r="AK11" s="32"/>
      <c r="AL11" s="30"/>
      <c r="AM11" s="30"/>
      <c r="AN11" s="30"/>
    </row>
    <row r="12" spans="1:40" ht="23.25" x14ac:dyDescent="0.5">
      <c r="A12" s="23" t="s">
        <v>28</v>
      </c>
      <c r="B12" s="23">
        <v>324</v>
      </c>
      <c r="C12" s="24">
        <v>4022</v>
      </c>
      <c r="D12" s="25">
        <v>100</v>
      </c>
      <c r="E12" s="26" t="s">
        <v>34</v>
      </c>
      <c r="F12" s="27">
        <v>0</v>
      </c>
      <c r="G12" s="27">
        <v>488</v>
      </c>
      <c r="H12" s="29">
        <v>0.48799999999999999</v>
      </c>
      <c r="I12" s="26">
        <v>4</v>
      </c>
      <c r="J12" s="23" t="s">
        <v>87</v>
      </c>
      <c r="K12" s="28">
        <v>42139</v>
      </c>
      <c r="L12" s="26" t="s">
        <v>73</v>
      </c>
      <c r="M12" s="33">
        <v>0.17499999999999999</v>
      </c>
      <c r="N12" s="33">
        <v>2.5000000000000001E-2</v>
      </c>
      <c r="O12" s="33">
        <v>0.05</v>
      </c>
      <c r="P12" s="33">
        <v>0.1</v>
      </c>
      <c r="Q12" s="33">
        <v>4.2014300000000002</v>
      </c>
      <c r="R12" s="33">
        <v>0.35</v>
      </c>
      <c r="S12" s="33">
        <v>0</v>
      </c>
      <c r="T12" s="33">
        <v>0</v>
      </c>
      <c r="U12" s="33">
        <v>0</v>
      </c>
      <c r="V12" s="33">
        <v>4.4932100000000004</v>
      </c>
      <c r="W12" s="33">
        <v>0</v>
      </c>
      <c r="X12" s="33">
        <v>0</v>
      </c>
      <c r="Y12" s="33">
        <v>0.35</v>
      </c>
      <c r="Z12" s="33">
        <v>1.21957</v>
      </c>
      <c r="AA12" s="33">
        <v>67.84</v>
      </c>
      <c r="AB12" s="33">
        <v>6.21</v>
      </c>
      <c r="AC12" s="33">
        <v>4.153688524590164</v>
      </c>
      <c r="AD12" s="33">
        <v>2.6840000000000002</v>
      </c>
      <c r="AE12" s="33">
        <v>0.15714285714285714</v>
      </c>
      <c r="AF12" s="33">
        <v>0</v>
      </c>
      <c r="AG12" s="33">
        <v>0</v>
      </c>
      <c r="AH12" s="33">
        <v>0</v>
      </c>
      <c r="AI12" s="33">
        <v>0</v>
      </c>
      <c r="AJ12" s="32"/>
      <c r="AK12" s="32"/>
      <c r="AL12" s="30"/>
      <c r="AM12" s="30"/>
      <c r="AN12" s="30"/>
    </row>
    <row r="13" spans="1:40" ht="23.25" x14ac:dyDescent="0.5">
      <c r="A13" s="23" t="s">
        <v>28</v>
      </c>
      <c r="B13" s="23">
        <v>324</v>
      </c>
      <c r="C13" s="24">
        <v>4022</v>
      </c>
      <c r="D13" s="25">
        <v>100</v>
      </c>
      <c r="E13" s="26" t="s">
        <v>34</v>
      </c>
      <c r="F13" s="27">
        <v>488</v>
      </c>
      <c r="G13" s="27">
        <v>0</v>
      </c>
      <c r="H13" s="29">
        <v>0.48799999999999999</v>
      </c>
      <c r="I13" s="26">
        <v>4</v>
      </c>
      <c r="J13" s="23" t="s">
        <v>31</v>
      </c>
      <c r="K13" s="28">
        <v>42139</v>
      </c>
      <c r="L13" s="26" t="s">
        <v>73</v>
      </c>
      <c r="M13" s="33">
        <v>0.1</v>
      </c>
      <c r="N13" s="33">
        <v>0.05</v>
      </c>
      <c r="O13" s="33">
        <v>0.125</v>
      </c>
      <c r="P13" s="33">
        <v>0.125</v>
      </c>
      <c r="Q13" s="33">
        <v>4.3337500000000002</v>
      </c>
      <c r="R13" s="33">
        <v>0.4</v>
      </c>
      <c r="S13" s="33">
        <v>0</v>
      </c>
      <c r="T13" s="33">
        <v>0</v>
      </c>
      <c r="U13" s="33">
        <v>0</v>
      </c>
      <c r="V13" s="33">
        <v>4.18119</v>
      </c>
      <c r="W13" s="33">
        <v>0</v>
      </c>
      <c r="X13" s="33">
        <v>0</v>
      </c>
      <c r="Y13" s="33">
        <v>0.4</v>
      </c>
      <c r="Z13" s="33">
        <v>1.27756</v>
      </c>
      <c r="AA13" s="33">
        <v>10.62</v>
      </c>
      <c r="AB13" s="33">
        <v>26.77</v>
      </c>
      <c r="AC13" s="33">
        <v>1.4054449648711944</v>
      </c>
      <c r="AD13" s="33">
        <v>19.02</v>
      </c>
      <c r="AE13" s="33">
        <v>1.1135831381733021</v>
      </c>
      <c r="AF13" s="33">
        <v>0</v>
      </c>
      <c r="AG13" s="33">
        <v>0</v>
      </c>
      <c r="AH13" s="33">
        <v>0</v>
      </c>
      <c r="AI13" s="33">
        <v>0</v>
      </c>
      <c r="AJ13" s="32"/>
      <c r="AK13" s="32"/>
      <c r="AL13" s="30"/>
      <c r="AM13" s="30"/>
      <c r="AN13" s="30"/>
    </row>
    <row r="14" spans="1:40" ht="23.25" x14ac:dyDescent="0.5">
      <c r="A14" s="23" t="s">
        <v>28</v>
      </c>
      <c r="B14" s="23">
        <v>324</v>
      </c>
      <c r="C14" s="24">
        <v>4023</v>
      </c>
      <c r="D14" s="25">
        <v>100</v>
      </c>
      <c r="E14" s="26" t="s">
        <v>35</v>
      </c>
      <c r="F14" s="27">
        <v>0</v>
      </c>
      <c r="G14" s="27">
        <v>8770</v>
      </c>
      <c r="H14" s="29">
        <v>8.77</v>
      </c>
      <c r="I14" s="26">
        <v>2</v>
      </c>
      <c r="J14" s="23" t="s">
        <v>87</v>
      </c>
      <c r="K14" s="28">
        <v>42138</v>
      </c>
      <c r="L14" s="26" t="s">
        <v>73</v>
      </c>
      <c r="M14" s="33">
        <v>2.2749999999999999</v>
      </c>
      <c r="N14" s="33">
        <v>3.45</v>
      </c>
      <c r="O14" s="33">
        <v>2.2000000000000002</v>
      </c>
      <c r="P14" s="33">
        <v>0.77500000000000002</v>
      </c>
      <c r="Q14" s="33">
        <v>3.34083</v>
      </c>
      <c r="R14" s="33">
        <v>8.6999999999999993</v>
      </c>
      <c r="S14" s="33">
        <v>0</v>
      </c>
      <c r="T14" s="33">
        <v>0</v>
      </c>
      <c r="U14" s="33">
        <v>0</v>
      </c>
      <c r="V14" s="33">
        <v>1.62618</v>
      </c>
      <c r="W14" s="33">
        <v>0</v>
      </c>
      <c r="X14" s="33">
        <v>0</v>
      </c>
      <c r="Y14" s="33">
        <v>8.6999999999999993</v>
      </c>
      <c r="Z14" s="33">
        <v>1.11053</v>
      </c>
      <c r="AA14" s="33">
        <v>247</v>
      </c>
      <c r="AB14" s="33">
        <v>15.068</v>
      </c>
      <c r="AC14" s="33">
        <v>0.82923603192702389</v>
      </c>
      <c r="AD14" s="33">
        <v>14.99</v>
      </c>
      <c r="AE14" s="33">
        <v>4.8835315197914973E-2</v>
      </c>
      <c r="AF14" s="33">
        <v>0</v>
      </c>
      <c r="AG14" s="33">
        <v>0</v>
      </c>
      <c r="AH14" s="33">
        <v>0</v>
      </c>
      <c r="AI14" s="33">
        <v>0</v>
      </c>
      <c r="AJ14" s="32"/>
      <c r="AK14" s="32"/>
      <c r="AL14" s="30"/>
      <c r="AM14" s="30"/>
      <c r="AN14" s="30"/>
    </row>
    <row r="15" spans="1:40" ht="23.25" x14ac:dyDescent="0.5">
      <c r="A15" s="23" t="s">
        <v>28</v>
      </c>
      <c r="B15" s="23">
        <v>324</v>
      </c>
      <c r="C15" s="24">
        <v>4024</v>
      </c>
      <c r="D15" s="25">
        <v>101</v>
      </c>
      <c r="E15" s="26" t="s">
        <v>36</v>
      </c>
      <c r="F15" s="27">
        <v>11650</v>
      </c>
      <c r="G15" s="27">
        <v>0</v>
      </c>
      <c r="H15" s="29">
        <v>11.65</v>
      </c>
      <c r="I15" s="26">
        <v>4</v>
      </c>
      <c r="J15" s="23" t="s">
        <v>37</v>
      </c>
      <c r="K15" s="28">
        <v>42138</v>
      </c>
      <c r="L15" s="26" t="s">
        <v>73</v>
      </c>
      <c r="M15" s="33">
        <v>5.55</v>
      </c>
      <c r="N15" s="33">
        <v>2.5249999999999999</v>
      </c>
      <c r="O15" s="33">
        <v>2.0499999999999998</v>
      </c>
      <c r="P15" s="33">
        <v>1.5249999999999999</v>
      </c>
      <c r="Q15" s="33">
        <v>3.14303</v>
      </c>
      <c r="R15" s="33">
        <v>10.199999999999999</v>
      </c>
      <c r="S15" s="33">
        <v>0.72499999999999998</v>
      </c>
      <c r="T15" s="33">
        <v>0.25</v>
      </c>
      <c r="U15" s="33">
        <v>0.47499999999999998</v>
      </c>
      <c r="V15" s="33">
        <v>5.8225499999999997</v>
      </c>
      <c r="W15" s="33">
        <v>0</v>
      </c>
      <c r="X15" s="33">
        <v>0</v>
      </c>
      <c r="Y15" s="33">
        <v>11.65</v>
      </c>
      <c r="Z15" s="33">
        <v>1.1543099999999999</v>
      </c>
      <c r="AA15" s="33">
        <v>638.79</v>
      </c>
      <c r="AB15" s="33">
        <v>125.88</v>
      </c>
      <c r="AC15" s="33">
        <v>1.7209809932556714</v>
      </c>
      <c r="AD15" s="33">
        <v>14.752000000000001</v>
      </c>
      <c r="AE15" s="33">
        <v>3.6179031269160028E-2</v>
      </c>
      <c r="AF15" s="33">
        <v>7.53</v>
      </c>
      <c r="AG15" s="33">
        <v>1.8467198038013489E-2</v>
      </c>
      <c r="AH15" s="33">
        <v>0</v>
      </c>
      <c r="AI15" s="33">
        <v>0</v>
      </c>
      <c r="AJ15" s="32"/>
      <c r="AK15" s="32"/>
      <c r="AL15" s="30"/>
      <c r="AM15" s="30"/>
      <c r="AN15" s="30"/>
    </row>
    <row r="16" spans="1:40" ht="23.25" x14ac:dyDescent="0.5">
      <c r="A16" s="23" t="s">
        <v>28</v>
      </c>
      <c r="B16" s="23">
        <v>324</v>
      </c>
      <c r="C16" s="24">
        <v>4024</v>
      </c>
      <c r="D16" s="25">
        <v>101</v>
      </c>
      <c r="E16" s="26" t="s">
        <v>36</v>
      </c>
      <c r="F16" s="27">
        <v>11650</v>
      </c>
      <c r="G16" s="27">
        <v>0</v>
      </c>
      <c r="H16" s="29">
        <v>11.65</v>
      </c>
      <c r="I16" s="26">
        <v>4</v>
      </c>
      <c r="J16" s="23" t="s">
        <v>86</v>
      </c>
      <c r="K16" s="28">
        <v>42138</v>
      </c>
      <c r="L16" s="26" t="s">
        <v>73</v>
      </c>
      <c r="M16" s="33">
        <v>4.7750000000000004</v>
      </c>
      <c r="N16" s="33">
        <v>3.2749999999999999</v>
      </c>
      <c r="O16" s="33">
        <v>2.125</v>
      </c>
      <c r="P16" s="33">
        <v>1.55</v>
      </c>
      <c r="Q16" s="33">
        <v>3.40273</v>
      </c>
      <c r="R16" s="33">
        <v>11</v>
      </c>
      <c r="S16" s="33">
        <v>0.45</v>
      </c>
      <c r="T16" s="33">
        <v>0.1</v>
      </c>
      <c r="U16" s="33">
        <v>0.17499999999999999</v>
      </c>
      <c r="V16" s="33">
        <v>4.4558400000000002</v>
      </c>
      <c r="W16" s="33">
        <v>0</v>
      </c>
      <c r="X16" s="33">
        <v>0</v>
      </c>
      <c r="Y16" s="33">
        <v>11.725000000000001</v>
      </c>
      <c r="Z16" s="33">
        <v>1.19434</v>
      </c>
      <c r="AA16" s="33">
        <v>1728</v>
      </c>
      <c r="AB16" s="33">
        <v>5</v>
      </c>
      <c r="AC16" s="33">
        <v>4.2440220723482529</v>
      </c>
      <c r="AD16" s="33">
        <v>0</v>
      </c>
      <c r="AE16" s="33">
        <v>0</v>
      </c>
      <c r="AF16" s="33">
        <v>0</v>
      </c>
      <c r="AG16" s="33">
        <v>0</v>
      </c>
      <c r="AH16" s="33">
        <v>0</v>
      </c>
      <c r="AI16" s="33">
        <v>0</v>
      </c>
      <c r="AJ16" s="32"/>
      <c r="AK16" s="32"/>
      <c r="AL16" s="30"/>
      <c r="AM16" s="30"/>
      <c r="AN16" s="30"/>
    </row>
    <row r="17" spans="1:40" ht="23.25" x14ac:dyDescent="0.5">
      <c r="A17" s="23" t="s">
        <v>28</v>
      </c>
      <c r="B17" s="23">
        <v>324</v>
      </c>
      <c r="C17" s="24">
        <v>4024</v>
      </c>
      <c r="D17" s="25">
        <v>102</v>
      </c>
      <c r="E17" s="26" t="s">
        <v>38</v>
      </c>
      <c r="F17" s="27">
        <v>11650</v>
      </c>
      <c r="G17" s="27">
        <v>22720</v>
      </c>
      <c r="H17" s="29">
        <v>11.07</v>
      </c>
      <c r="I17" s="26">
        <v>4</v>
      </c>
      <c r="J17" s="23" t="s">
        <v>87</v>
      </c>
      <c r="K17" s="28">
        <v>42138</v>
      </c>
      <c r="L17" s="26" t="s">
        <v>73</v>
      </c>
      <c r="M17" s="33">
        <v>6.8</v>
      </c>
      <c r="N17" s="33">
        <v>2.4500000000000002</v>
      </c>
      <c r="O17" s="33">
        <v>1.0249999999999999</v>
      </c>
      <c r="P17" s="33">
        <v>0.7</v>
      </c>
      <c r="Q17" s="33">
        <v>2.6573799999999999</v>
      </c>
      <c r="R17" s="33">
        <v>10.5</v>
      </c>
      <c r="S17" s="33">
        <v>0.375</v>
      </c>
      <c r="T17" s="33">
        <v>0.05</v>
      </c>
      <c r="U17" s="33">
        <v>0.05</v>
      </c>
      <c r="V17" s="33">
        <v>4.6063099999999997</v>
      </c>
      <c r="W17" s="33">
        <v>0</v>
      </c>
      <c r="X17" s="33">
        <v>0</v>
      </c>
      <c r="Y17" s="33">
        <v>10.975</v>
      </c>
      <c r="Z17" s="33">
        <v>1.30114</v>
      </c>
      <c r="AA17" s="33">
        <v>63.52</v>
      </c>
      <c r="AB17" s="33">
        <v>66.59</v>
      </c>
      <c r="AC17" s="33">
        <v>0.24987740353594007</v>
      </c>
      <c r="AD17" s="33">
        <v>395.11</v>
      </c>
      <c r="AE17" s="33">
        <v>1.0197702929410244</v>
      </c>
      <c r="AF17" s="33">
        <v>0</v>
      </c>
      <c r="AG17" s="33">
        <v>0</v>
      </c>
      <c r="AH17" s="33">
        <v>22.41</v>
      </c>
      <c r="AI17" s="33">
        <v>5.7839721254355388E-2</v>
      </c>
      <c r="AJ17" s="32"/>
      <c r="AK17" s="32"/>
      <c r="AL17" s="30"/>
      <c r="AM17" s="30"/>
      <c r="AN17" s="30"/>
    </row>
    <row r="18" spans="1:40" ht="23.25" x14ac:dyDescent="0.5">
      <c r="A18" s="23" t="s">
        <v>28</v>
      </c>
      <c r="B18" s="23">
        <v>324</v>
      </c>
      <c r="C18" s="24">
        <v>4025</v>
      </c>
      <c r="D18" s="25">
        <v>100</v>
      </c>
      <c r="E18" s="26" t="s">
        <v>39</v>
      </c>
      <c r="F18" s="27">
        <v>6950</v>
      </c>
      <c r="G18" s="27">
        <v>0</v>
      </c>
      <c r="H18" s="29">
        <v>6.95</v>
      </c>
      <c r="I18" s="26">
        <v>4</v>
      </c>
      <c r="J18" s="23" t="s">
        <v>31</v>
      </c>
      <c r="K18" s="28">
        <v>42138</v>
      </c>
      <c r="L18" s="26" t="s">
        <v>73</v>
      </c>
      <c r="M18" s="33">
        <v>3.0750000000000002</v>
      </c>
      <c r="N18" s="33">
        <v>2.6</v>
      </c>
      <c r="O18" s="33">
        <v>0.82499999999999996</v>
      </c>
      <c r="P18" s="33">
        <v>0.52500000000000002</v>
      </c>
      <c r="Q18" s="33">
        <v>2.9840200000000001</v>
      </c>
      <c r="R18" s="33">
        <v>6.6749999999999998</v>
      </c>
      <c r="S18" s="33">
        <v>0.2</v>
      </c>
      <c r="T18" s="33">
        <v>7.4999999999999997E-2</v>
      </c>
      <c r="U18" s="33">
        <v>7.4999999999999997E-2</v>
      </c>
      <c r="V18" s="33">
        <v>3.98949</v>
      </c>
      <c r="W18" s="33">
        <v>0</v>
      </c>
      <c r="X18" s="33">
        <v>0</v>
      </c>
      <c r="Y18" s="33">
        <v>7.0250000000000012</v>
      </c>
      <c r="Z18" s="33">
        <v>1.2324600000000001</v>
      </c>
      <c r="AA18" s="33">
        <v>26.93</v>
      </c>
      <c r="AB18" s="33">
        <v>25.4</v>
      </c>
      <c r="AC18" s="33">
        <v>0.1629188078108941</v>
      </c>
      <c r="AD18" s="33">
        <v>3.5</v>
      </c>
      <c r="AE18" s="33">
        <v>1.4388489208633093E-2</v>
      </c>
      <c r="AF18" s="33">
        <v>0</v>
      </c>
      <c r="AG18" s="33">
        <v>0</v>
      </c>
      <c r="AH18" s="33">
        <v>1.9359999999999999</v>
      </c>
      <c r="AI18" s="33">
        <v>7.9588900308324769E-3</v>
      </c>
      <c r="AJ18" s="32"/>
      <c r="AK18" s="32"/>
      <c r="AL18" s="30"/>
      <c r="AM18" s="30"/>
      <c r="AN18" s="30"/>
    </row>
    <row r="19" spans="1:40" ht="23.25" x14ac:dyDescent="0.5">
      <c r="A19" s="23" t="s">
        <v>28</v>
      </c>
      <c r="B19" s="23">
        <v>324</v>
      </c>
      <c r="C19" s="24">
        <v>4026</v>
      </c>
      <c r="D19" s="25">
        <v>100</v>
      </c>
      <c r="E19" s="26" t="s">
        <v>40</v>
      </c>
      <c r="F19" s="27">
        <v>0</v>
      </c>
      <c r="G19" s="27">
        <v>4130</v>
      </c>
      <c r="H19" s="29">
        <v>4.13</v>
      </c>
      <c r="I19" s="26">
        <v>4</v>
      </c>
      <c r="J19" s="23" t="s">
        <v>31</v>
      </c>
      <c r="K19" s="28">
        <v>42139</v>
      </c>
      <c r="L19" s="26" t="s">
        <v>73</v>
      </c>
      <c r="M19" s="33">
        <v>2.8250000000000002</v>
      </c>
      <c r="N19" s="33">
        <v>0.97499999999999998</v>
      </c>
      <c r="O19" s="33">
        <v>0.2</v>
      </c>
      <c r="P19" s="33">
        <v>0.1</v>
      </c>
      <c r="Q19" s="33">
        <v>2.36646</v>
      </c>
      <c r="R19" s="33">
        <v>4.05</v>
      </c>
      <c r="S19" s="33">
        <v>0.05</v>
      </c>
      <c r="T19" s="33">
        <v>0</v>
      </c>
      <c r="U19" s="33">
        <v>0</v>
      </c>
      <c r="V19" s="33">
        <v>2.5350100000000002</v>
      </c>
      <c r="W19" s="33">
        <v>0</v>
      </c>
      <c r="X19" s="33">
        <v>0</v>
      </c>
      <c r="Y19" s="33">
        <v>4.0999999999999996</v>
      </c>
      <c r="Z19" s="33">
        <v>1.3242700000000001</v>
      </c>
      <c r="AA19" s="33">
        <v>5.32</v>
      </c>
      <c r="AB19" s="33">
        <v>0.36</v>
      </c>
      <c r="AC19" s="33">
        <v>3.8049117952265649E-2</v>
      </c>
      <c r="AD19" s="33">
        <v>14.53</v>
      </c>
      <c r="AE19" s="33">
        <v>0.10051885160843999</v>
      </c>
      <c r="AF19" s="33">
        <v>0</v>
      </c>
      <c r="AG19" s="33">
        <v>0</v>
      </c>
      <c r="AH19" s="33">
        <v>0</v>
      </c>
      <c r="AI19" s="33">
        <v>0</v>
      </c>
      <c r="AJ19" s="32"/>
      <c r="AK19" s="32"/>
      <c r="AL19" s="30"/>
      <c r="AM19" s="30"/>
      <c r="AN19" s="30"/>
    </row>
    <row r="20" spans="1:40" ht="23.25" x14ac:dyDescent="0.5">
      <c r="A20" s="23" t="s">
        <v>28</v>
      </c>
      <c r="B20" s="23">
        <v>324</v>
      </c>
      <c r="C20" s="24">
        <v>4026</v>
      </c>
      <c r="D20" s="25">
        <v>100</v>
      </c>
      <c r="E20" s="26" t="s">
        <v>40</v>
      </c>
      <c r="F20" s="27">
        <v>4130</v>
      </c>
      <c r="G20" s="27">
        <v>0</v>
      </c>
      <c r="H20" s="29">
        <v>4.13</v>
      </c>
      <c r="I20" s="26">
        <v>4</v>
      </c>
      <c r="J20" s="23" t="s">
        <v>86</v>
      </c>
      <c r="K20" s="28">
        <v>42139</v>
      </c>
      <c r="L20" s="26" t="s">
        <v>73</v>
      </c>
      <c r="M20" s="33">
        <v>2.4249999999999998</v>
      </c>
      <c r="N20" s="33">
        <v>1.3</v>
      </c>
      <c r="O20" s="33">
        <v>0.27500000000000002</v>
      </c>
      <c r="P20" s="33">
        <v>7.4999999999999997E-2</v>
      </c>
      <c r="Q20" s="33">
        <v>2.53166</v>
      </c>
      <c r="R20" s="33">
        <v>2.95</v>
      </c>
      <c r="S20" s="33">
        <v>0.9</v>
      </c>
      <c r="T20" s="33">
        <v>0.2</v>
      </c>
      <c r="U20" s="33">
        <v>2.5000000000000001E-2</v>
      </c>
      <c r="V20" s="33">
        <v>7.9238999999999997</v>
      </c>
      <c r="W20" s="33">
        <v>0</v>
      </c>
      <c r="X20" s="33">
        <v>0</v>
      </c>
      <c r="Y20" s="33">
        <v>4.0749999999999993</v>
      </c>
      <c r="Z20" s="33">
        <v>1.3418300000000001</v>
      </c>
      <c r="AA20" s="33">
        <v>42.91</v>
      </c>
      <c r="AB20" s="33">
        <v>12.55</v>
      </c>
      <c r="AC20" s="33">
        <v>0.34026288481494288</v>
      </c>
      <c r="AD20" s="33">
        <v>38</v>
      </c>
      <c r="AE20" s="33">
        <v>0.26288481494292631</v>
      </c>
      <c r="AF20" s="33">
        <v>0</v>
      </c>
      <c r="AG20" s="33">
        <v>0</v>
      </c>
      <c r="AH20" s="33">
        <v>8.8800000000000008</v>
      </c>
      <c r="AI20" s="33">
        <v>6.143203043929437E-2</v>
      </c>
      <c r="AJ20" s="32"/>
      <c r="AK20" s="32"/>
      <c r="AL20" s="30"/>
      <c r="AM20" s="30"/>
      <c r="AN20" s="30"/>
    </row>
    <row r="21" spans="1:40" ht="23.25" x14ac:dyDescent="0.5">
      <c r="A21" s="23" t="s">
        <v>28</v>
      </c>
      <c r="B21" s="23">
        <v>324</v>
      </c>
      <c r="C21" s="24">
        <v>4027</v>
      </c>
      <c r="D21" s="25">
        <v>100</v>
      </c>
      <c r="E21" s="26" t="s">
        <v>41</v>
      </c>
      <c r="F21" s="27">
        <v>19538</v>
      </c>
      <c r="G21" s="27">
        <v>0</v>
      </c>
      <c r="H21" s="29">
        <v>19.538</v>
      </c>
      <c r="I21" s="26">
        <v>2</v>
      </c>
      <c r="J21" s="23" t="s">
        <v>31</v>
      </c>
      <c r="K21" s="28">
        <v>42139</v>
      </c>
      <c r="L21" s="26" t="s">
        <v>73</v>
      </c>
      <c r="M21" s="33">
        <v>14</v>
      </c>
      <c r="N21" s="33">
        <v>3.625</v>
      </c>
      <c r="O21" s="33">
        <v>1.2</v>
      </c>
      <c r="P21" s="33">
        <v>0.625</v>
      </c>
      <c r="Q21" s="33">
        <v>2.3563999999999998</v>
      </c>
      <c r="R21" s="33">
        <v>18.975000000000001</v>
      </c>
      <c r="S21" s="33">
        <v>0.45</v>
      </c>
      <c r="T21" s="33">
        <v>2.5000000000000001E-2</v>
      </c>
      <c r="U21" s="33">
        <v>0</v>
      </c>
      <c r="V21" s="33">
        <v>3.1398999999999999</v>
      </c>
      <c r="W21" s="33">
        <v>0</v>
      </c>
      <c r="X21" s="33">
        <v>0</v>
      </c>
      <c r="Y21" s="33">
        <v>19.45</v>
      </c>
      <c r="Z21" s="33">
        <v>1.21746</v>
      </c>
      <c r="AA21" s="33">
        <v>108.49</v>
      </c>
      <c r="AB21" s="33">
        <v>5.44</v>
      </c>
      <c r="AC21" s="33">
        <v>0.1626281385724522</v>
      </c>
      <c r="AD21" s="33">
        <v>20.96</v>
      </c>
      <c r="AE21" s="33">
        <v>3.0650892765745875E-2</v>
      </c>
      <c r="AF21" s="33">
        <v>2.88</v>
      </c>
      <c r="AG21" s="33">
        <v>4.2115730517818754E-3</v>
      </c>
      <c r="AH21" s="33">
        <v>0</v>
      </c>
      <c r="AI21" s="33">
        <v>0</v>
      </c>
      <c r="AJ21" s="32"/>
      <c r="AK21" s="32"/>
      <c r="AL21" s="30"/>
      <c r="AM21" s="30"/>
      <c r="AN21" s="30"/>
    </row>
    <row r="22" spans="1:40" ht="23.25" x14ac:dyDescent="0.5">
      <c r="A22" s="23" t="s">
        <v>28</v>
      </c>
      <c r="B22" s="23">
        <v>324</v>
      </c>
      <c r="C22" s="24">
        <v>4028</v>
      </c>
      <c r="D22" s="25">
        <v>100</v>
      </c>
      <c r="E22" s="26" t="s">
        <v>42</v>
      </c>
      <c r="F22" s="27">
        <v>8608</v>
      </c>
      <c r="G22" s="27">
        <v>0</v>
      </c>
      <c r="H22" s="29">
        <v>8.6080000000000005</v>
      </c>
      <c r="I22" s="26">
        <v>2</v>
      </c>
      <c r="J22" s="23" t="s">
        <v>31</v>
      </c>
      <c r="K22" s="28">
        <v>42138</v>
      </c>
      <c r="L22" s="26" t="s">
        <v>73</v>
      </c>
      <c r="M22" s="33">
        <v>3.1749999999999998</v>
      </c>
      <c r="N22" s="33">
        <v>2.5750000000000002</v>
      </c>
      <c r="O22" s="33">
        <v>1.875</v>
      </c>
      <c r="P22" s="33">
        <v>1.0249999999999999</v>
      </c>
      <c r="Q22" s="33">
        <v>3.3084099999999999</v>
      </c>
      <c r="R22" s="33">
        <v>8.125</v>
      </c>
      <c r="S22" s="33">
        <v>0.3</v>
      </c>
      <c r="T22" s="33">
        <v>0.125</v>
      </c>
      <c r="U22" s="33">
        <v>0.1</v>
      </c>
      <c r="V22" s="33">
        <v>4.3015600000000003</v>
      </c>
      <c r="W22" s="33">
        <v>0</v>
      </c>
      <c r="X22" s="33">
        <v>0</v>
      </c>
      <c r="Y22" s="33">
        <v>8.65</v>
      </c>
      <c r="Z22" s="33">
        <v>1.19669</v>
      </c>
      <c r="AA22" s="33">
        <v>74</v>
      </c>
      <c r="AB22" s="33">
        <v>0</v>
      </c>
      <c r="AC22" s="33">
        <v>0.24561869357408389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2"/>
      <c r="AK22" s="32"/>
      <c r="AL22" s="30"/>
      <c r="AM22" s="30"/>
      <c r="AN22" s="30"/>
    </row>
    <row r="23" spans="1:40" ht="23.25" x14ac:dyDescent="0.5">
      <c r="A23" s="23" t="s">
        <v>28</v>
      </c>
      <c r="B23" s="23">
        <v>324</v>
      </c>
      <c r="C23" s="24">
        <v>4028</v>
      </c>
      <c r="D23" s="25">
        <v>100</v>
      </c>
      <c r="E23" s="26" t="s">
        <v>42</v>
      </c>
      <c r="F23" s="27">
        <v>8608</v>
      </c>
      <c r="G23" s="27">
        <v>0</v>
      </c>
      <c r="H23" s="29">
        <v>8.6080000000000005</v>
      </c>
      <c r="I23" s="26">
        <v>2</v>
      </c>
      <c r="J23" s="23" t="s">
        <v>86</v>
      </c>
      <c r="K23" s="28">
        <v>42138</v>
      </c>
      <c r="L23" s="26" t="s">
        <v>73</v>
      </c>
      <c r="M23" s="33">
        <v>3.4750000000000001</v>
      </c>
      <c r="N23" s="33">
        <v>3.0750000000000002</v>
      </c>
      <c r="O23" s="33">
        <v>1.55</v>
      </c>
      <c r="P23" s="33">
        <v>0.55000000000000004</v>
      </c>
      <c r="Q23" s="33">
        <v>3.02962</v>
      </c>
      <c r="R23" s="33">
        <v>8.3249999999999993</v>
      </c>
      <c r="S23" s="33">
        <v>0.27500000000000002</v>
      </c>
      <c r="T23" s="33">
        <v>2.5000000000000001E-2</v>
      </c>
      <c r="U23" s="33">
        <v>2.5000000000000001E-2</v>
      </c>
      <c r="V23" s="33">
        <v>3.9553799999999999</v>
      </c>
      <c r="W23" s="33">
        <v>0</v>
      </c>
      <c r="X23" s="33">
        <v>0</v>
      </c>
      <c r="Y23" s="33">
        <v>8.6500000000000021</v>
      </c>
      <c r="Z23" s="33">
        <v>1.21045</v>
      </c>
      <c r="AA23" s="33">
        <v>168</v>
      </c>
      <c r="AB23" s="33">
        <v>32.82</v>
      </c>
      <c r="AC23" s="33">
        <v>0.61208842272968667</v>
      </c>
      <c r="AD23" s="33">
        <v>99.74</v>
      </c>
      <c r="AE23" s="33">
        <v>0.33105416887944772</v>
      </c>
      <c r="AF23" s="33">
        <v>1.68</v>
      </c>
      <c r="AG23" s="33">
        <v>5.5762081784386614E-3</v>
      </c>
      <c r="AH23" s="33">
        <v>9.26</v>
      </c>
      <c r="AI23" s="33">
        <v>3.0735528412108335E-2</v>
      </c>
      <c r="AJ23" s="32"/>
      <c r="AK23" s="32"/>
      <c r="AL23" s="30"/>
      <c r="AM23" s="30"/>
      <c r="AN23" s="30"/>
    </row>
    <row r="24" spans="1:40" ht="23.25" x14ac:dyDescent="0.5">
      <c r="A24" s="23" t="s">
        <v>28</v>
      </c>
      <c r="B24" s="23">
        <v>324</v>
      </c>
      <c r="C24" s="24">
        <v>4029</v>
      </c>
      <c r="D24" s="25">
        <v>100</v>
      </c>
      <c r="E24" s="26" t="s">
        <v>43</v>
      </c>
      <c r="F24" s="27">
        <v>0</v>
      </c>
      <c r="G24" s="27">
        <v>2836</v>
      </c>
      <c r="H24" s="29">
        <v>2.8359999999999999</v>
      </c>
      <c r="I24" s="26">
        <v>4</v>
      </c>
      <c r="J24" s="23" t="s">
        <v>86</v>
      </c>
      <c r="K24" s="28">
        <v>42138</v>
      </c>
      <c r="L24" s="26" t="s">
        <v>73</v>
      </c>
      <c r="M24" s="33">
        <v>0.65</v>
      </c>
      <c r="N24" s="33">
        <v>1</v>
      </c>
      <c r="O24" s="33">
        <v>1</v>
      </c>
      <c r="P24" s="33">
        <v>0.77500000000000002</v>
      </c>
      <c r="Q24" s="33">
        <v>3.8807999999999998</v>
      </c>
      <c r="R24" s="33">
        <v>3.125</v>
      </c>
      <c r="S24" s="33">
        <v>0.22500000000000001</v>
      </c>
      <c r="T24" s="33">
        <v>7.4999999999999997E-2</v>
      </c>
      <c r="U24" s="33">
        <v>0</v>
      </c>
      <c r="V24" s="33">
        <v>5.4831700000000003</v>
      </c>
      <c r="W24" s="33">
        <v>0</v>
      </c>
      <c r="X24" s="33">
        <v>0</v>
      </c>
      <c r="Y24" s="33">
        <v>3.4249999999999998</v>
      </c>
      <c r="Z24" s="33">
        <v>1.3382000000000001</v>
      </c>
      <c r="AA24" s="33">
        <v>44.25</v>
      </c>
      <c r="AB24" s="33">
        <v>153.22</v>
      </c>
      <c r="AC24" s="33">
        <v>1.2176103163409229</v>
      </c>
      <c r="AD24" s="33">
        <v>185.19</v>
      </c>
      <c r="AE24" s="33">
        <v>1.8657062260729398</v>
      </c>
      <c r="AF24" s="33">
        <v>0</v>
      </c>
      <c r="AG24" s="33">
        <v>0</v>
      </c>
      <c r="AH24" s="33">
        <v>5.48</v>
      </c>
      <c r="AI24" s="33">
        <v>5.5208543219826718E-2</v>
      </c>
      <c r="AJ24" s="32"/>
      <c r="AK24" s="32"/>
      <c r="AL24" s="30"/>
      <c r="AM24" s="30"/>
      <c r="AN24" s="30"/>
    </row>
    <row r="25" spans="1:40" ht="23.25" x14ac:dyDescent="0.5">
      <c r="A25" s="23" t="s">
        <v>28</v>
      </c>
      <c r="B25" s="23">
        <v>324</v>
      </c>
      <c r="C25" s="24">
        <v>4029</v>
      </c>
      <c r="D25" s="25">
        <v>100</v>
      </c>
      <c r="E25" s="26" t="s">
        <v>43</v>
      </c>
      <c r="F25" s="27">
        <v>2836</v>
      </c>
      <c r="G25" s="27">
        <v>0</v>
      </c>
      <c r="H25" s="29">
        <v>2.8359999999999999</v>
      </c>
      <c r="I25" s="26">
        <v>4</v>
      </c>
      <c r="J25" s="23" t="s">
        <v>31</v>
      </c>
      <c r="K25" s="28">
        <v>42138</v>
      </c>
      <c r="L25" s="26" t="s">
        <v>73</v>
      </c>
      <c r="M25" s="33">
        <v>0.95</v>
      </c>
      <c r="N25" s="33">
        <v>1.05</v>
      </c>
      <c r="O25" s="33">
        <v>1</v>
      </c>
      <c r="P25" s="33">
        <v>0.72499999999999998</v>
      </c>
      <c r="Q25" s="33">
        <v>3.66201</v>
      </c>
      <c r="R25" s="33">
        <v>3.5750000000000002</v>
      </c>
      <c r="S25" s="33">
        <v>0.1</v>
      </c>
      <c r="T25" s="33">
        <v>0.05</v>
      </c>
      <c r="U25" s="33">
        <v>0</v>
      </c>
      <c r="V25" s="33">
        <v>4.55403</v>
      </c>
      <c r="W25" s="33">
        <v>0</v>
      </c>
      <c r="X25" s="33">
        <v>0</v>
      </c>
      <c r="Y25" s="33">
        <v>3.7250000000000001</v>
      </c>
      <c r="Z25" s="33">
        <v>1.2876399999999999</v>
      </c>
      <c r="AA25" s="33">
        <v>162.96</v>
      </c>
      <c r="AB25" s="33">
        <v>62.33</v>
      </c>
      <c r="AC25" s="33">
        <v>1.9557223453556316</v>
      </c>
      <c r="AD25" s="33">
        <v>258.20999999999998</v>
      </c>
      <c r="AE25" s="33">
        <v>2.6013499899254482</v>
      </c>
      <c r="AF25" s="33">
        <v>1.2</v>
      </c>
      <c r="AG25" s="33">
        <v>1.2089462018940157E-2</v>
      </c>
      <c r="AH25" s="33">
        <v>0</v>
      </c>
      <c r="AI25" s="33">
        <v>0</v>
      </c>
      <c r="AJ25" s="32"/>
      <c r="AK25" s="32"/>
      <c r="AL25" s="30"/>
      <c r="AM25" s="30"/>
      <c r="AN25" s="30"/>
    </row>
    <row r="26" spans="1:40" ht="23.25" x14ac:dyDescent="0.5">
      <c r="A26" s="23" t="s">
        <v>28</v>
      </c>
      <c r="B26" s="23">
        <v>324</v>
      </c>
      <c r="C26" s="24">
        <v>4031</v>
      </c>
      <c r="D26" s="25">
        <v>100</v>
      </c>
      <c r="E26" s="26" t="s">
        <v>44</v>
      </c>
      <c r="F26" s="27">
        <v>13093</v>
      </c>
      <c r="G26" s="27">
        <v>0</v>
      </c>
      <c r="H26" s="29">
        <v>13.093</v>
      </c>
      <c r="I26" s="26">
        <v>2</v>
      </c>
      <c r="J26" s="23" t="s">
        <v>13</v>
      </c>
      <c r="K26" s="28">
        <v>42139</v>
      </c>
      <c r="L26" s="26" t="s">
        <v>73</v>
      </c>
      <c r="M26" s="33">
        <v>3.875</v>
      </c>
      <c r="N26" s="33">
        <v>4.55</v>
      </c>
      <c r="O26" s="33">
        <v>2.4249999999999998</v>
      </c>
      <c r="P26" s="33">
        <v>1.9</v>
      </c>
      <c r="Q26" s="33">
        <v>3.6432899999999999</v>
      </c>
      <c r="R26" s="33">
        <v>11.574999999999999</v>
      </c>
      <c r="S26" s="33">
        <v>0.375</v>
      </c>
      <c r="T26" s="33">
        <v>7.4999999999999997E-2</v>
      </c>
      <c r="U26" s="33">
        <v>0.72499999999999998</v>
      </c>
      <c r="V26" s="33">
        <v>5.4568700000000003</v>
      </c>
      <c r="W26" s="33">
        <v>0</v>
      </c>
      <c r="X26" s="33">
        <v>0</v>
      </c>
      <c r="Y26" s="33">
        <v>12.750000000000002</v>
      </c>
      <c r="Z26" s="33">
        <v>1.71638</v>
      </c>
      <c r="AA26" s="33">
        <v>96.26</v>
      </c>
      <c r="AB26" s="33">
        <v>25.16</v>
      </c>
      <c r="AC26" s="33">
        <v>0.23750968347317544</v>
      </c>
      <c r="AD26" s="33">
        <v>69</v>
      </c>
      <c r="AE26" s="33">
        <v>0.15057118853040338</v>
      </c>
      <c r="AF26" s="33">
        <v>69.94</v>
      </c>
      <c r="AG26" s="33">
        <v>0.15262244820023785</v>
      </c>
      <c r="AH26" s="33">
        <v>0</v>
      </c>
      <c r="AI26" s="33">
        <v>0</v>
      </c>
      <c r="AJ26" s="32"/>
      <c r="AK26" s="32"/>
      <c r="AL26" s="30"/>
      <c r="AM26" s="30"/>
      <c r="AN26" s="30"/>
    </row>
    <row r="27" spans="1:40" ht="23.25" x14ac:dyDescent="0.5">
      <c r="A27" s="23" t="s">
        <v>28</v>
      </c>
      <c r="B27" s="23">
        <v>324</v>
      </c>
      <c r="C27" s="24">
        <v>4032</v>
      </c>
      <c r="D27" s="25">
        <v>101</v>
      </c>
      <c r="E27" s="26" t="s">
        <v>45</v>
      </c>
      <c r="F27" s="27">
        <v>7472</v>
      </c>
      <c r="G27" s="27">
        <v>0</v>
      </c>
      <c r="H27" s="29">
        <v>7.4720000000000004</v>
      </c>
      <c r="I27" s="26">
        <v>2</v>
      </c>
      <c r="J27" s="23" t="s">
        <v>13</v>
      </c>
      <c r="K27" s="28">
        <v>42140</v>
      </c>
      <c r="L27" s="26" t="s">
        <v>73</v>
      </c>
      <c r="M27" s="33">
        <v>4.3250000000000002</v>
      </c>
      <c r="N27" s="33">
        <v>1.675</v>
      </c>
      <c r="O27" s="33">
        <v>0.95</v>
      </c>
      <c r="P27" s="33">
        <v>0.5</v>
      </c>
      <c r="Q27" s="33">
        <v>2.7248000000000001</v>
      </c>
      <c r="R27" s="33">
        <v>7.4</v>
      </c>
      <c r="S27" s="33">
        <v>0.05</v>
      </c>
      <c r="T27" s="33">
        <v>0</v>
      </c>
      <c r="U27" s="33">
        <v>0</v>
      </c>
      <c r="V27" s="33">
        <v>2.9858799999999999</v>
      </c>
      <c r="W27" s="33">
        <v>0</v>
      </c>
      <c r="X27" s="33">
        <v>0</v>
      </c>
      <c r="Y27" s="33">
        <v>7.45</v>
      </c>
      <c r="Z27" s="33">
        <v>1.57369</v>
      </c>
      <c r="AA27" s="33">
        <v>1370</v>
      </c>
      <c r="AB27" s="33">
        <v>9</v>
      </c>
      <c r="AC27" s="33">
        <v>5.2558121749770574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2"/>
      <c r="AK27" s="32"/>
      <c r="AL27" s="30"/>
      <c r="AM27" s="30"/>
      <c r="AN27" s="30"/>
    </row>
    <row r="28" spans="1:40" ht="23.25" x14ac:dyDescent="0.5">
      <c r="A28" s="23" t="s">
        <v>28</v>
      </c>
      <c r="B28" s="23">
        <v>324</v>
      </c>
      <c r="C28" s="24">
        <v>4032</v>
      </c>
      <c r="D28" s="25">
        <v>102</v>
      </c>
      <c r="E28" s="26" t="s">
        <v>46</v>
      </c>
      <c r="F28" s="27">
        <v>0</v>
      </c>
      <c r="G28" s="27">
        <v>224</v>
      </c>
      <c r="H28" s="29">
        <v>0.224</v>
      </c>
      <c r="I28" s="26">
        <v>2</v>
      </c>
      <c r="J28" s="23" t="s">
        <v>86</v>
      </c>
      <c r="K28" s="28">
        <v>42140</v>
      </c>
      <c r="L28" s="26" t="s">
        <v>73</v>
      </c>
      <c r="M28" s="33">
        <v>0</v>
      </c>
      <c r="N28" s="33">
        <v>0</v>
      </c>
      <c r="O28" s="33">
        <v>0</v>
      </c>
      <c r="P28" s="33">
        <v>0.15</v>
      </c>
      <c r="Q28" s="33">
        <v>8.6199999999999992</v>
      </c>
      <c r="R28" s="33">
        <v>0.15</v>
      </c>
      <c r="S28" s="33">
        <v>0</v>
      </c>
      <c r="T28" s="33">
        <v>0</v>
      </c>
      <c r="U28" s="33">
        <v>0</v>
      </c>
      <c r="V28" s="33">
        <v>3.5939999999999999</v>
      </c>
      <c r="W28" s="33">
        <v>0</v>
      </c>
      <c r="X28" s="33">
        <v>0</v>
      </c>
      <c r="Y28" s="33">
        <v>0.15</v>
      </c>
      <c r="Z28" s="33">
        <v>1.25617</v>
      </c>
      <c r="AA28" s="33">
        <v>163.69</v>
      </c>
      <c r="AB28" s="33">
        <v>2.69</v>
      </c>
      <c r="AC28" s="33">
        <v>21.050382653061224</v>
      </c>
      <c r="AD28" s="33">
        <v>34.909999999999997</v>
      </c>
      <c r="AE28" s="33">
        <v>4.4528061224489788</v>
      </c>
      <c r="AF28" s="33">
        <v>0</v>
      </c>
      <c r="AG28" s="33">
        <v>0</v>
      </c>
      <c r="AH28" s="33">
        <v>0</v>
      </c>
      <c r="AI28" s="33">
        <v>0</v>
      </c>
      <c r="AJ28" s="32"/>
      <c r="AK28" s="32"/>
      <c r="AL28" s="30"/>
      <c r="AM28" s="30"/>
      <c r="AN28" s="30"/>
    </row>
    <row r="29" spans="1:40" ht="23.25" x14ac:dyDescent="0.5">
      <c r="A29" s="23" t="s">
        <v>28</v>
      </c>
      <c r="B29" s="23">
        <v>324</v>
      </c>
      <c r="C29" s="24">
        <v>4090</v>
      </c>
      <c r="D29" s="25">
        <v>200</v>
      </c>
      <c r="E29" s="26" t="s">
        <v>47</v>
      </c>
      <c r="F29" s="27">
        <v>13963</v>
      </c>
      <c r="G29" s="27">
        <v>43466</v>
      </c>
      <c r="H29" s="29">
        <v>29.503</v>
      </c>
      <c r="I29" s="26">
        <v>2</v>
      </c>
      <c r="J29" s="23" t="s">
        <v>86</v>
      </c>
      <c r="K29" s="28">
        <v>42140</v>
      </c>
      <c r="L29" s="26" t="s">
        <v>73</v>
      </c>
      <c r="M29" s="33">
        <v>15.675000000000001</v>
      </c>
      <c r="N29" s="33">
        <v>8.85</v>
      </c>
      <c r="O29" s="33">
        <v>3.55</v>
      </c>
      <c r="P29" s="33">
        <v>1.175</v>
      </c>
      <c r="Q29" s="33">
        <v>2.6731600000000002</v>
      </c>
      <c r="R29" s="33">
        <v>28.725000000000001</v>
      </c>
      <c r="S29" s="33">
        <v>0.47499999999999998</v>
      </c>
      <c r="T29" s="33">
        <v>2.5000000000000001E-2</v>
      </c>
      <c r="U29" s="33">
        <v>2.5000000000000001E-2</v>
      </c>
      <c r="V29" s="33">
        <v>3.2500200000000001</v>
      </c>
      <c r="W29" s="33">
        <v>0</v>
      </c>
      <c r="X29" s="33">
        <v>0</v>
      </c>
      <c r="Y29" s="33">
        <v>29.25</v>
      </c>
      <c r="Z29" s="33">
        <v>1.2929999999999999</v>
      </c>
      <c r="AA29" s="33">
        <v>485</v>
      </c>
      <c r="AB29" s="33">
        <v>0</v>
      </c>
      <c r="AC29" s="33">
        <v>0.46968589150740114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2"/>
      <c r="AK29" s="32"/>
      <c r="AL29" s="30"/>
      <c r="AM29" s="30"/>
      <c r="AN29" s="30"/>
    </row>
    <row r="30" spans="1:40" ht="23.25" x14ac:dyDescent="0.5">
      <c r="A30" s="23" t="s">
        <v>28</v>
      </c>
      <c r="B30" s="23">
        <v>324</v>
      </c>
      <c r="C30" s="24">
        <v>4129</v>
      </c>
      <c r="D30" s="25">
        <v>100</v>
      </c>
      <c r="E30" s="26" t="s">
        <v>48</v>
      </c>
      <c r="F30" s="27">
        <v>0</v>
      </c>
      <c r="G30" s="27">
        <v>380</v>
      </c>
      <c r="H30" s="29">
        <v>0.38</v>
      </c>
      <c r="I30" s="26">
        <v>2</v>
      </c>
      <c r="J30" s="23" t="s">
        <v>86</v>
      </c>
      <c r="K30" s="28">
        <v>42138</v>
      </c>
      <c r="L30" s="26" t="s">
        <v>73</v>
      </c>
      <c r="M30" s="33">
        <v>0</v>
      </c>
      <c r="N30" s="33">
        <v>2.5000000000000001E-2</v>
      </c>
      <c r="O30" s="33">
        <v>0.15</v>
      </c>
      <c r="P30" s="33">
        <v>0.2</v>
      </c>
      <c r="Q30" s="33">
        <v>6.30267</v>
      </c>
      <c r="R30" s="33">
        <v>0.35</v>
      </c>
      <c r="S30" s="33">
        <v>2.5000000000000001E-2</v>
      </c>
      <c r="T30" s="33">
        <v>0</v>
      </c>
      <c r="U30" s="33">
        <v>0</v>
      </c>
      <c r="V30" s="33">
        <v>2.8915999999999999</v>
      </c>
      <c r="W30" s="33">
        <v>0</v>
      </c>
      <c r="X30" s="33">
        <v>0</v>
      </c>
      <c r="Y30" s="33">
        <v>0.375</v>
      </c>
      <c r="Z30" s="33">
        <v>1.2410000000000001</v>
      </c>
      <c r="AA30" s="33">
        <v>139</v>
      </c>
      <c r="AB30" s="33">
        <v>0</v>
      </c>
      <c r="AC30" s="33">
        <v>10.451127819548873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2"/>
      <c r="AK30" s="32"/>
      <c r="AL30" s="30"/>
      <c r="AM30" s="30"/>
      <c r="AN30" s="30"/>
    </row>
    <row r="31" spans="1:40" ht="23.25" x14ac:dyDescent="0.5">
      <c r="A31" s="23" t="s">
        <v>28</v>
      </c>
      <c r="B31" s="23">
        <v>324</v>
      </c>
      <c r="C31" s="24">
        <v>4147</v>
      </c>
      <c r="D31" s="25">
        <v>100</v>
      </c>
      <c r="E31" s="26" t="s">
        <v>49</v>
      </c>
      <c r="F31" s="27">
        <v>0</v>
      </c>
      <c r="G31" s="27">
        <v>4570</v>
      </c>
      <c r="H31" s="29">
        <v>4.57</v>
      </c>
      <c r="I31" s="26">
        <v>2</v>
      </c>
      <c r="J31" s="23" t="s">
        <v>86</v>
      </c>
      <c r="K31" s="28">
        <v>42136</v>
      </c>
      <c r="L31" s="26" t="s">
        <v>73</v>
      </c>
      <c r="M31" s="33">
        <v>1.9750000000000001</v>
      </c>
      <c r="N31" s="33">
        <v>1.5249999999999999</v>
      </c>
      <c r="O31" s="33">
        <v>0.875</v>
      </c>
      <c r="P31" s="33">
        <v>0.125</v>
      </c>
      <c r="Q31" s="33">
        <v>2.83372</v>
      </c>
      <c r="R31" s="33">
        <v>4.4749999999999996</v>
      </c>
      <c r="S31" s="33">
        <v>0</v>
      </c>
      <c r="T31" s="33">
        <v>0</v>
      </c>
      <c r="U31" s="33">
        <v>2.5000000000000001E-2</v>
      </c>
      <c r="V31" s="33">
        <v>1.7545200000000001</v>
      </c>
      <c r="W31" s="33">
        <v>0</v>
      </c>
      <c r="X31" s="33">
        <v>0</v>
      </c>
      <c r="Y31" s="33">
        <v>4.5</v>
      </c>
      <c r="Z31" s="33">
        <v>1.20129</v>
      </c>
      <c r="AA31" s="33">
        <v>2.4</v>
      </c>
      <c r="AB31" s="33">
        <v>0</v>
      </c>
      <c r="AC31" s="33">
        <v>1.5004688965301655E-2</v>
      </c>
      <c r="AD31" s="33">
        <v>17.95</v>
      </c>
      <c r="AE31" s="33">
        <v>0.11222256955298528</v>
      </c>
      <c r="AF31" s="33">
        <v>0</v>
      </c>
      <c r="AG31" s="33">
        <v>0</v>
      </c>
      <c r="AH31" s="33">
        <v>0</v>
      </c>
      <c r="AI31" s="33">
        <v>0</v>
      </c>
      <c r="AJ31" s="32"/>
      <c r="AK31" s="32"/>
      <c r="AL31" s="30"/>
      <c r="AM31" s="30"/>
      <c r="AN31" s="30"/>
    </row>
    <row r="32" spans="1:40" ht="23.25" x14ac:dyDescent="0.5">
      <c r="A32" s="23" t="s">
        <v>28</v>
      </c>
      <c r="B32" s="23">
        <v>324</v>
      </c>
      <c r="C32" s="24">
        <v>4233</v>
      </c>
      <c r="D32" s="25">
        <v>100</v>
      </c>
      <c r="E32" s="26" t="s">
        <v>50</v>
      </c>
      <c r="F32" s="27">
        <v>1514</v>
      </c>
      <c r="G32" s="27">
        <v>0</v>
      </c>
      <c r="H32" s="29">
        <v>1.514</v>
      </c>
      <c r="I32" s="26">
        <v>2</v>
      </c>
      <c r="J32" s="23" t="s">
        <v>13</v>
      </c>
      <c r="K32" s="28">
        <v>42138</v>
      </c>
      <c r="L32" s="26" t="s">
        <v>73</v>
      </c>
      <c r="M32" s="33">
        <v>1</v>
      </c>
      <c r="N32" s="33">
        <v>0.27500000000000002</v>
      </c>
      <c r="O32" s="33">
        <v>0.17499999999999999</v>
      </c>
      <c r="P32" s="33">
        <v>0.05</v>
      </c>
      <c r="Q32" s="33">
        <v>2.47417</v>
      </c>
      <c r="R32" s="33">
        <v>1.5</v>
      </c>
      <c r="S32" s="33">
        <v>0</v>
      </c>
      <c r="T32" s="33">
        <v>0</v>
      </c>
      <c r="U32" s="33">
        <v>0</v>
      </c>
      <c r="V32" s="33">
        <v>2.3045200000000001</v>
      </c>
      <c r="W32" s="33">
        <v>0</v>
      </c>
      <c r="X32" s="33">
        <v>0</v>
      </c>
      <c r="Y32" s="33">
        <v>1.5</v>
      </c>
      <c r="Z32" s="33">
        <v>1.10415</v>
      </c>
      <c r="AA32" s="33">
        <v>1.1100000000000001</v>
      </c>
      <c r="AB32" s="33">
        <v>32.6</v>
      </c>
      <c r="AC32" s="33">
        <v>0.3285525570862427</v>
      </c>
      <c r="AD32" s="33">
        <v>14.78</v>
      </c>
      <c r="AE32" s="33">
        <v>0.2789205510473674</v>
      </c>
      <c r="AF32" s="33">
        <v>0</v>
      </c>
      <c r="AG32" s="33">
        <v>0</v>
      </c>
      <c r="AH32" s="33">
        <v>3.48</v>
      </c>
      <c r="AI32" s="33">
        <v>6.5672768446876764E-2</v>
      </c>
      <c r="AJ32" s="32"/>
      <c r="AK32" s="32"/>
      <c r="AL32" s="30"/>
      <c r="AM32" s="30"/>
      <c r="AN32" s="30"/>
    </row>
    <row r="33" spans="1:40" ht="23.25" x14ac:dyDescent="0.5">
      <c r="A33" s="23" t="s">
        <v>28</v>
      </c>
      <c r="B33" s="23">
        <v>324</v>
      </c>
      <c r="C33" s="24">
        <v>4240</v>
      </c>
      <c r="D33" s="25">
        <v>100</v>
      </c>
      <c r="E33" s="26" t="s">
        <v>51</v>
      </c>
      <c r="F33" s="27">
        <v>0</v>
      </c>
      <c r="G33" s="27">
        <v>14800</v>
      </c>
      <c r="H33" s="29">
        <v>14.8</v>
      </c>
      <c r="I33" s="26">
        <v>2</v>
      </c>
      <c r="J33" s="23" t="s">
        <v>86</v>
      </c>
      <c r="K33" s="28">
        <v>42140</v>
      </c>
      <c r="L33" s="26" t="s">
        <v>73</v>
      </c>
      <c r="M33" s="33">
        <v>10.9</v>
      </c>
      <c r="N33" s="33">
        <v>2.2749999999999999</v>
      </c>
      <c r="O33" s="33">
        <v>0.9</v>
      </c>
      <c r="P33" s="33">
        <v>0.375</v>
      </c>
      <c r="Q33" s="33">
        <v>2.0830099999999998</v>
      </c>
      <c r="R33" s="33">
        <v>13.65</v>
      </c>
      <c r="S33" s="33">
        <v>0.77500000000000002</v>
      </c>
      <c r="T33" s="33">
        <v>2.5000000000000001E-2</v>
      </c>
      <c r="U33" s="33">
        <v>0</v>
      </c>
      <c r="V33" s="33">
        <v>5.3822400000000004</v>
      </c>
      <c r="W33" s="33">
        <v>0</v>
      </c>
      <c r="X33" s="33">
        <v>0</v>
      </c>
      <c r="Y33" s="33">
        <v>14.450000000000001</v>
      </c>
      <c r="Z33" s="33">
        <v>1.4713499999999999</v>
      </c>
      <c r="AA33" s="33">
        <v>51.914999999999999</v>
      </c>
      <c r="AB33" s="33">
        <v>23.36</v>
      </c>
      <c r="AC33" s="33">
        <v>0.12277027027027025</v>
      </c>
      <c r="AD33" s="33">
        <v>5.97</v>
      </c>
      <c r="AE33" s="33">
        <v>1.1525096525096522E-2</v>
      </c>
      <c r="AF33" s="33">
        <v>0</v>
      </c>
      <c r="AG33" s="33">
        <v>0</v>
      </c>
      <c r="AH33" s="33">
        <v>0</v>
      </c>
      <c r="AI33" s="33">
        <v>0</v>
      </c>
      <c r="AJ33" s="32"/>
      <c r="AK33" s="32"/>
      <c r="AL33" s="30"/>
      <c r="AM33" s="30"/>
      <c r="AN33" s="30"/>
    </row>
    <row r="34" spans="1:40" ht="23.25" x14ac:dyDescent="0.5">
      <c r="A34" s="23" t="s">
        <v>28</v>
      </c>
      <c r="B34" s="23">
        <v>324</v>
      </c>
      <c r="C34" s="24">
        <v>4277</v>
      </c>
      <c r="D34" s="25">
        <v>100</v>
      </c>
      <c r="E34" s="26" t="s">
        <v>52</v>
      </c>
      <c r="F34" s="27">
        <v>0</v>
      </c>
      <c r="G34" s="27">
        <v>5650</v>
      </c>
      <c r="H34" s="29">
        <v>5.65</v>
      </c>
      <c r="I34" s="26">
        <v>2</v>
      </c>
      <c r="J34" s="23" t="s">
        <v>86</v>
      </c>
      <c r="K34" s="28">
        <v>42137</v>
      </c>
      <c r="L34" s="26" t="s">
        <v>73</v>
      </c>
      <c r="M34" s="33">
        <v>3.6</v>
      </c>
      <c r="N34" s="33">
        <v>0.65</v>
      </c>
      <c r="O34" s="33">
        <v>0.4</v>
      </c>
      <c r="P34" s="33">
        <v>1</v>
      </c>
      <c r="Q34" s="33">
        <v>3.1480100000000002</v>
      </c>
      <c r="R34" s="33">
        <v>5.2750000000000004</v>
      </c>
      <c r="S34" s="33">
        <v>0.27500000000000002</v>
      </c>
      <c r="T34" s="33">
        <v>0.05</v>
      </c>
      <c r="U34" s="33">
        <v>0.05</v>
      </c>
      <c r="V34" s="33">
        <v>3.63496</v>
      </c>
      <c r="W34" s="33">
        <v>0</v>
      </c>
      <c r="X34" s="33">
        <v>0</v>
      </c>
      <c r="Y34" s="33">
        <v>5.65</v>
      </c>
      <c r="Z34" s="33">
        <v>1.34015</v>
      </c>
      <c r="AA34" s="33">
        <v>185.99</v>
      </c>
      <c r="AB34" s="33">
        <v>26.31</v>
      </c>
      <c r="AC34" s="33">
        <v>1.0070543615676359</v>
      </c>
      <c r="AD34" s="33">
        <v>0</v>
      </c>
      <c r="AE34" s="33">
        <v>0</v>
      </c>
      <c r="AF34" s="33">
        <v>0</v>
      </c>
      <c r="AG34" s="33">
        <v>0</v>
      </c>
      <c r="AH34" s="33">
        <v>2.9</v>
      </c>
      <c r="AI34" s="33">
        <v>1.466498103666245E-2</v>
      </c>
      <c r="AJ34" s="32"/>
      <c r="AK34" s="32"/>
      <c r="AL34" s="30"/>
      <c r="AM34" s="30"/>
      <c r="AN34" s="30"/>
    </row>
    <row r="35" spans="1:40" ht="23.25" x14ac:dyDescent="0.5">
      <c r="A35" s="23" t="s">
        <v>28</v>
      </c>
      <c r="B35" s="23">
        <v>324</v>
      </c>
      <c r="C35" s="24">
        <v>4302</v>
      </c>
      <c r="D35" s="25">
        <v>100</v>
      </c>
      <c r="E35" s="26" t="s">
        <v>53</v>
      </c>
      <c r="F35" s="27">
        <v>0</v>
      </c>
      <c r="G35" s="27">
        <v>4818</v>
      </c>
      <c r="H35" s="29">
        <v>4.8179999999999996</v>
      </c>
      <c r="I35" s="26">
        <v>2</v>
      </c>
      <c r="J35" s="23" t="s">
        <v>86</v>
      </c>
      <c r="K35" s="28">
        <v>42137</v>
      </c>
      <c r="L35" s="26" t="s">
        <v>73</v>
      </c>
      <c r="M35" s="33">
        <v>3.7</v>
      </c>
      <c r="N35" s="33">
        <v>0.65</v>
      </c>
      <c r="O35" s="33">
        <v>0.32500000000000001</v>
      </c>
      <c r="P35" s="33">
        <v>0.125</v>
      </c>
      <c r="Q35" s="33">
        <v>2.254</v>
      </c>
      <c r="R35" s="33">
        <v>3.7</v>
      </c>
      <c r="S35" s="33">
        <v>1.1000000000000001</v>
      </c>
      <c r="T35" s="33">
        <v>0</v>
      </c>
      <c r="U35" s="33">
        <v>0</v>
      </c>
      <c r="V35" s="33">
        <v>5.0376500000000002</v>
      </c>
      <c r="W35" s="33">
        <v>0</v>
      </c>
      <c r="X35" s="33">
        <v>0</v>
      </c>
      <c r="Y35" s="33">
        <v>4.8000000000000007</v>
      </c>
      <c r="Z35" s="33">
        <v>1.4689399999999999</v>
      </c>
      <c r="AA35" s="33">
        <v>68.209999999999994</v>
      </c>
      <c r="AB35" s="33">
        <v>0</v>
      </c>
      <c r="AC35" s="33">
        <v>0.51070679844264744</v>
      </c>
      <c r="AD35" s="33">
        <v>6.85</v>
      </c>
      <c r="AE35" s="33">
        <v>5.1287810721772985E-2</v>
      </c>
      <c r="AF35" s="33">
        <v>0</v>
      </c>
      <c r="AG35" s="33">
        <v>0</v>
      </c>
      <c r="AH35" s="33">
        <v>5.66</v>
      </c>
      <c r="AI35" s="33">
        <v>3.3564608907074661E-2</v>
      </c>
      <c r="AJ35" s="32"/>
      <c r="AK35" s="32"/>
      <c r="AL35" s="30"/>
      <c r="AM35" s="30"/>
      <c r="AN35" s="30"/>
    </row>
    <row r="36" spans="1:40" ht="23.25" x14ac:dyDescent="0.5">
      <c r="A36" s="23" t="s">
        <v>28</v>
      </c>
      <c r="B36" s="23">
        <v>324</v>
      </c>
      <c r="C36" s="24">
        <v>4304</v>
      </c>
      <c r="D36" s="25">
        <v>100</v>
      </c>
      <c r="E36" s="26" t="s">
        <v>54</v>
      </c>
      <c r="F36" s="27">
        <v>0</v>
      </c>
      <c r="G36" s="27">
        <v>2171</v>
      </c>
      <c r="H36" s="29">
        <v>2.1709999999999998</v>
      </c>
      <c r="I36" s="26">
        <v>4</v>
      </c>
      <c r="J36" s="23" t="s">
        <v>13</v>
      </c>
      <c r="K36" s="28">
        <v>42139</v>
      </c>
      <c r="L36" s="26" t="s">
        <v>73</v>
      </c>
      <c r="M36" s="33">
        <v>0.1</v>
      </c>
      <c r="N36" s="33">
        <v>0.125</v>
      </c>
      <c r="O36" s="33">
        <v>0.125</v>
      </c>
      <c r="P36" s="33">
        <v>1.825</v>
      </c>
      <c r="Q36" s="33">
        <v>7.9742699999999997</v>
      </c>
      <c r="R36" s="33">
        <v>1.6</v>
      </c>
      <c r="S36" s="33">
        <v>0.57499999999999996</v>
      </c>
      <c r="T36" s="33">
        <v>0</v>
      </c>
      <c r="U36" s="33">
        <v>0</v>
      </c>
      <c r="V36" s="33">
        <v>8.2112700000000007</v>
      </c>
      <c r="W36" s="33">
        <v>0</v>
      </c>
      <c r="X36" s="33">
        <v>0</v>
      </c>
      <c r="Y36" s="33">
        <v>2.1749999999999998</v>
      </c>
      <c r="Z36" s="33">
        <v>3.00163</v>
      </c>
      <c r="AA36" s="33">
        <v>219.3</v>
      </c>
      <c r="AB36" s="33">
        <v>0</v>
      </c>
      <c r="AC36" s="33">
        <v>2.8860959399881558</v>
      </c>
      <c r="AD36" s="33">
        <v>26.33</v>
      </c>
      <c r="AE36" s="33">
        <v>0.34651575968941234</v>
      </c>
      <c r="AF36" s="33">
        <v>2.85</v>
      </c>
      <c r="AG36" s="33">
        <v>3.7507402776863853E-2</v>
      </c>
      <c r="AH36" s="33">
        <v>0</v>
      </c>
      <c r="AI36" s="33">
        <v>0</v>
      </c>
      <c r="AJ36" s="32"/>
      <c r="AK36" s="32"/>
      <c r="AL36" s="30"/>
      <c r="AM36" s="30"/>
      <c r="AN36" s="30"/>
    </row>
    <row r="37" spans="1:40" ht="23.25" x14ac:dyDescent="0.5">
      <c r="A37" s="23" t="s">
        <v>28</v>
      </c>
      <c r="B37" s="23">
        <v>324</v>
      </c>
      <c r="C37" s="24">
        <v>4353</v>
      </c>
      <c r="D37" s="25">
        <v>100</v>
      </c>
      <c r="E37" s="26" t="s">
        <v>55</v>
      </c>
      <c r="F37" s="27">
        <v>825</v>
      </c>
      <c r="G37" s="27">
        <v>0</v>
      </c>
      <c r="H37" s="29">
        <v>0.82499999999999996</v>
      </c>
      <c r="I37" s="26">
        <v>2</v>
      </c>
      <c r="J37" s="23" t="s">
        <v>13</v>
      </c>
      <c r="K37" s="28">
        <v>42137</v>
      </c>
      <c r="L37" s="26" t="s">
        <v>73</v>
      </c>
      <c r="M37" s="33">
        <v>2.5000000000000001E-2</v>
      </c>
      <c r="N37" s="33">
        <v>0</v>
      </c>
      <c r="O37" s="33">
        <v>2.5000000000000001E-2</v>
      </c>
      <c r="P37" s="33">
        <v>0.5</v>
      </c>
      <c r="Q37" s="33">
        <v>7.2540899999999997</v>
      </c>
      <c r="R37" s="33">
        <v>0.52500000000000002</v>
      </c>
      <c r="S37" s="33">
        <v>2.5000000000000001E-2</v>
      </c>
      <c r="T37" s="33">
        <v>0</v>
      </c>
      <c r="U37" s="33">
        <v>0</v>
      </c>
      <c r="V37" s="33">
        <v>3.4563199999999998</v>
      </c>
      <c r="W37" s="33">
        <v>0</v>
      </c>
      <c r="X37" s="33">
        <v>0</v>
      </c>
      <c r="Y37" s="33">
        <v>0.55000000000000004</v>
      </c>
      <c r="Z37" s="33">
        <v>1.4290499999999999</v>
      </c>
      <c r="AA37" s="33">
        <v>7.24</v>
      </c>
      <c r="AB37" s="33">
        <v>25.94</v>
      </c>
      <c r="AC37" s="33">
        <v>0.69991341991342004</v>
      </c>
      <c r="AD37" s="33">
        <v>53.9</v>
      </c>
      <c r="AE37" s="33">
        <v>1.8666666666666669</v>
      </c>
      <c r="AF37" s="33">
        <v>6.7</v>
      </c>
      <c r="AG37" s="33">
        <v>0.23203463203463207</v>
      </c>
      <c r="AH37" s="33">
        <v>1.64</v>
      </c>
      <c r="AI37" s="33">
        <v>5.6796536796536803E-2</v>
      </c>
      <c r="AJ37" s="32"/>
      <c r="AK37" s="32"/>
      <c r="AL37" s="30"/>
      <c r="AM37" s="30"/>
      <c r="AN37" s="30"/>
    </row>
    <row r="38" spans="1:40" ht="23.25" x14ac:dyDescent="0.5">
      <c r="A38" s="22"/>
      <c r="B38" s="22"/>
      <c r="C38" s="22"/>
      <c r="D38" s="22"/>
      <c r="E38" s="43"/>
      <c r="F38" s="68" t="s">
        <v>69</v>
      </c>
      <c r="G38" s="68"/>
      <c r="H38" s="44">
        <v>300.91799999999995</v>
      </c>
      <c r="I38" s="45"/>
      <c r="J38" s="45"/>
      <c r="K38" s="45"/>
      <c r="L38" s="45"/>
      <c r="M38" s="46">
        <f t="shared" ref="M38:P38" si="0">SUM(M4:M37)</f>
        <v>163.625</v>
      </c>
      <c r="N38" s="46">
        <f t="shared" si="0"/>
        <v>70.675000000000026</v>
      </c>
      <c r="O38" s="46">
        <f t="shared" si="0"/>
        <v>38.824999999999989</v>
      </c>
      <c r="P38" s="46">
        <f t="shared" si="0"/>
        <v>26.699999999999996</v>
      </c>
      <c r="Q38" s="46" t="s">
        <v>70</v>
      </c>
      <c r="R38" s="46">
        <f t="shared" ref="R38:U38" si="1">SUM(R4:R37)</f>
        <v>279.84999999999991</v>
      </c>
      <c r="S38" s="46">
        <f t="shared" si="1"/>
        <v>15.425000000000001</v>
      </c>
      <c r="T38" s="46">
        <f t="shared" si="1"/>
        <v>2.4</v>
      </c>
      <c r="U38" s="46">
        <f t="shared" si="1"/>
        <v>2.1499999999999995</v>
      </c>
      <c r="V38" s="46" t="s">
        <v>70</v>
      </c>
      <c r="W38" s="46">
        <f>SUM(W4:W37)</f>
        <v>0</v>
      </c>
      <c r="X38" s="46">
        <f t="shared" ref="X38:Y38" si="2">SUM(X4:X37)</f>
        <v>0</v>
      </c>
      <c r="Y38" s="46">
        <f t="shared" si="2"/>
        <v>299.82499999999999</v>
      </c>
      <c r="Z38" s="46" t="s">
        <v>70</v>
      </c>
      <c r="AA38" s="46">
        <v>9493.2849999999999</v>
      </c>
      <c r="AB38" s="46">
        <v>798.70800000000008</v>
      </c>
      <c r="AC38" s="46" t="s">
        <v>70</v>
      </c>
      <c r="AD38" s="46">
        <v>1389.1960000000001</v>
      </c>
      <c r="AE38" s="46" t="s">
        <v>70</v>
      </c>
      <c r="AF38" s="46">
        <v>135.67999999999998</v>
      </c>
      <c r="AG38" s="46" t="s">
        <v>70</v>
      </c>
      <c r="AH38" s="46">
        <v>64.845999999999989</v>
      </c>
      <c r="AI38" s="46" t="s">
        <v>70</v>
      </c>
      <c r="AJ38" s="47"/>
      <c r="AK38" s="32"/>
      <c r="AL38" s="30"/>
      <c r="AM38" s="30"/>
      <c r="AN38" s="30"/>
    </row>
    <row r="39" spans="1:40" ht="23.25" x14ac:dyDescent="0.5">
      <c r="A39" s="22"/>
      <c r="B39" s="22"/>
      <c r="C39" s="22"/>
      <c r="D39" s="22"/>
      <c r="E39" s="43"/>
      <c r="F39" s="68" t="s">
        <v>71</v>
      </c>
      <c r="G39" s="68"/>
      <c r="H39" s="45"/>
      <c r="I39" s="45"/>
      <c r="J39" s="45"/>
      <c r="K39" s="45"/>
      <c r="L39" s="45"/>
      <c r="M39" s="46" t="s">
        <v>70</v>
      </c>
      <c r="N39" s="46" t="s">
        <v>70</v>
      </c>
      <c r="O39" s="46" t="s">
        <v>70</v>
      </c>
      <c r="P39" s="46" t="s">
        <v>70</v>
      </c>
      <c r="Q39" s="46">
        <v>2.8653710691284675</v>
      </c>
      <c r="R39" s="46" t="s">
        <v>70</v>
      </c>
      <c r="S39" s="46" t="s">
        <v>70</v>
      </c>
      <c r="T39" s="46" t="s">
        <v>70</v>
      </c>
      <c r="U39" s="46" t="s">
        <v>70</v>
      </c>
      <c r="V39" s="46">
        <v>4.5241402782817932</v>
      </c>
      <c r="W39" s="46" t="s">
        <v>70</v>
      </c>
      <c r="X39" s="46" t="s">
        <v>70</v>
      </c>
      <c r="Y39" s="46" t="s">
        <v>70</v>
      </c>
      <c r="Z39" s="46">
        <v>1.3031766897626595</v>
      </c>
      <c r="AA39" s="46" t="s">
        <v>70</v>
      </c>
      <c r="AB39" s="46" t="s">
        <v>70</v>
      </c>
      <c r="AC39" s="46">
        <v>0.95806905504666018</v>
      </c>
      <c r="AD39" s="46" t="s">
        <v>70</v>
      </c>
      <c r="AE39" s="46">
        <v>0.13207154331763971</v>
      </c>
      <c r="AF39" s="46" t="s">
        <v>70</v>
      </c>
      <c r="AG39" s="46">
        <v>5.1146688443935051E-2</v>
      </c>
      <c r="AH39" s="46" t="s">
        <v>70</v>
      </c>
      <c r="AI39" s="46">
        <v>6.156969198063451E-3</v>
      </c>
      <c r="AJ39" s="47"/>
      <c r="AK39" s="32"/>
      <c r="AL39" s="30"/>
      <c r="AM39" s="30"/>
      <c r="AN39" s="30"/>
    </row>
  </sheetData>
  <mergeCells count="30">
    <mergeCell ref="F39:G39"/>
    <mergeCell ref="A1:F1"/>
    <mergeCell ref="F2:F3"/>
    <mergeCell ref="A2:A3"/>
    <mergeCell ref="B2:B3"/>
    <mergeCell ref="C2:C3"/>
    <mergeCell ref="D2:D3"/>
    <mergeCell ref="E2:E3"/>
    <mergeCell ref="G2:G3"/>
    <mergeCell ref="AB2:AB3"/>
    <mergeCell ref="AC2:AC3"/>
    <mergeCell ref="AG2:AG3"/>
    <mergeCell ref="AH2:AH3"/>
    <mergeCell ref="F38:G38"/>
    <mergeCell ref="H2:H3"/>
    <mergeCell ref="I2:I3"/>
    <mergeCell ref="J2:J3"/>
    <mergeCell ref="K2:K3"/>
    <mergeCell ref="AI2:AI3"/>
    <mergeCell ref="L2:L3"/>
    <mergeCell ref="AF2:AF3"/>
    <mergeCell ref="AD2:AD3"/>
    <mergeCell ref="W2:Y2"/>
    <mergeCell ref="AE2:AE3"/>
    <mergeCell ref="M2:P2"/>
    <mergeCell ref="Q2:Q3"/>
    <mergeCell ref="R2:U2"/>
    <mergeCell ref="V2:V3"/>
    <mergeCell ref="Z2:Z3"/>
    <mergeCell ref="AA2:AA3"/>
  </mergeCells>
  <printOptions horizontalCentered="1"/>
  <pageMargins left="0.64052083333333332" right="0.25" top="0.75" bottom="0.75" header="0.3" footer="0.3"/>
  <pageSetup paperSize="8"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1"/>
  <sheetViews>
    <sheetView view="pageLayout" topLeftCell="F1" zoomScale="55" zoomScaleNormal="90" zoomScalePageLayoutView="55" workbookViewId="0">
      <selection activeCell="AH31" sqref="AH31"/>
    </sheetView>
  </sheetViews>
  <sheetFormatPr defaultRowHeight="14.25" x14ac:dyDescent="0.2"/>
  <cols>
    <col min="1" max="1" width="28.375" customWidth="1"/>
    <col min="5" max="5" width="25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0.2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customWidth="1"/>
    <col min="33" max="33" width="11" customWidth="1"/>
    <col min="34" max="34" width="11.75" customWidth="1"/>
    <col min="35" max="35" width="9" customWidth="1"/>
  </cols>
  <sheetData>
    <row r="1" spans="1:37" ht="23.25" x14ac:dyDescent="0.5">
      <c r="A1" s="67" t="s">
        <v>84</v>
      </c>
      <c r="B1" s="67"/>
      <c r="C1" s="67"/>
      <c r="D1" s="67"/>
      <c r="E1" s="67"/>
      <c r="F1" s="6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7" ht="24" customHeight="1" x14ac:dyDescent="0.2">
      <c r="A2" s="51" t="s">
        <v>88</v>
      </c>
      <c r="B2" s="51" t="s">
        <v>0</v>
      </c>
      <c r="C2" s="52" t="s">
        <v>1</v>
      </c>
      <c r="D2" s="53" t="s">
        <v>2</v>
      </c>
      <c r="E2" s="51" t="s">
        <v>3</v>
      </c>
      <c r="F2" s="51" t="s">
        <v>89</v>
      </c>
      <c r="G2" s="51" t="s">
        <v>90</v>
      </c>
      <c r="H2" s="66" t="s">
        <v>91</v>
      </c>
      <c r="I2" s="51" t="s">
        <v>4</v>
      </c>
      <c r="J2" s="51" t="s">
        <v>5</v>
      </c>
      <c r="K2" s="54" t="s">
        <v>6</v>
      </c>
      <c r="L2" s="51" t="s">
        <v>7</v>
      </c>
      <c r="M2" s="62" t="s">
        <v>117</v>
      </c>
      <c r="N2" s="62"/>
      <c r="O2" s="62"/>
      <c r="P2" s="62"/>
      <c r="Q2" s="63" t="s">
        <v>92</v>
      </c>
      <c r="R2" s="62" t="s">
        <v>93</v>
      </c>
      <c r="S2" s="62"/>
      <c r="T2" s="62"/>
      <c r="U2" s="62"/>
      <c r="V2" s="63" t="s">
        <v>94</v>
      </c>
      <c r="W2" s="57" t="s">
        <v>95</v>
      </c>
      <c r="X2" s="58"/>
      <c r="Y2" s="59"/>
      <c r="Z2" s="63" t="s">
        <v>96</v>
      </c>
      <c r="AA2" s="64" t="s">
        <v>97</v>
      </c>
      <c r="AB2" s="64" t="s">
        <v>98</v>
      </c>
      <c r="AC2" s="49" t="s">
        <v>99</v>
      </c>
      <c r="AD2" s="55" t="s">
        <v>100</v>
      </c>
      <c r="AE2" s="60" t="s">
        <v>101</v>
      </c>
      <c r="AF2" s="55" t="s">
        <v>102</v>
      </c>
      <c r="AG2" s="49" t="s">
        <v>103</v>
      </c>
      <c r="AH2" s="55" t="s">
        <v>104</v>
      </c>
      <c r="AI2" s="55" t="s">
        <v>105</v>
      </c>
    </row>
    <row r="3" spans="1:37" ht="70.5" customHeight="1" x14ac:dyDescent="0.2">
      <c r="A3" s="51"/>
      <c r="B3" s="51"/>
      <c r="C3" s="52"/>
      <c r="D3" s="53"/>
      <c r="E3" s="51"/>
      <c r="F3" s="51"/>
      <c r="G3" s="51"/>
      <c r="H3" s="66"/>
      <c r="I3" s="51"/>
      <c r="J3" s="51"/>
      <c r="K3" s="54"/>
      <c r="L3" s="51"/>
      <c r="M3" s="35" t="s">
        <v>106</v>
      </c>
      <c r="N3" s="36" t="s">
        <v>107</v>
      </c>
      <c r="O3" s="36" t="s">
        <v>108</v>
      </c>
      <c r="P3" s="35" t="s">
        <v>109</v>
      </c>
      <c r="Q3" s="63"/>
      <c r="R3" s="35" t="s">
        <v>110</v>
      </c>
      <c r="S3" s="36" t="s">
        <v>111</v>
      </c>
      <c r="T3" s="36" t="s">
        <v>112</v>
      </c>
      <c r="U3" s="35" t="s">
        <v>113</v>
      </c>
      <c r="V3" s="63"/>
      <c r="W3" s="35" t="s">
        <v>114</v>
      </c>
      <c r="X3" s="36" t="s">
        <v>115</v>
      </c>
      <c r="Y3" s="35" t="s">
        <v>116</v>
      </c>
      <c r="Z3" s="63"/>
      <c r="AA3" s="64"/>
      <c r="AB3" s="64"/>
      <c r="AC3" s="50"/>
      <c r="AD3" s="56"/>
      <c r="AE3" s="61"/>
      <c r="AF3" s="56"/>
      <c r="AG3" s="50"/>
      <c r="AH3" s="56"/>
      <c r="AI3" s="56"/>
    </row>
    <row r="4" spans="1:37" s="13" customFormat="1" ht="23.25" x14ac:dyDescent="0.5">
      <c r="A4" s="6" t="s">
        <v>56</v>
      </c>
      <c r="B4" s="6">
        <v>327</v>
      </c>
      <c r="C4" s="18">
        <v>401</v>
      </c>
      <c r="D4" s="8">
        <v>100</v>
      </c>
      <c r="E4" s="9" t="s">
        <v>78</v>
      </c>
      <c r="F4" s="10" t="s">
        <v>79</v>
      </c>
      <c r="G4" s="10">
        <v>73742</v>
      </c>
      <c r="H4" s="19">
        <v>41.25</v>
      </c>
      <c r="I4" s="9">
        <v>2</v>
      </c>
      <c r="J4" s="9" t="s">
        <v>86</v>
      </c>
      <c r="K4" s="12">
        <v>42135</v>
      </c>
      <c r="L4" s="9" t="s">
        <v>73</v>
      </c>
      <c r="M4" s="33">
        <v>25.324999999999999</v>
      </c>
      <c r="N4" s="33">
        <v>10.15</v>
      </c>
      <c r="O4" s="33">
        <v>4.4749999999999996</v>
      </c>
      <c r="P4" s="33">
        <v>1.45</v>
      </c>
      <c r="Q4" s="33">
        <v>2.5209999999999999</v>
      </c>
      <c r="R4" s="33">
        <v>39.4</v>
      </c>
      <c r="S4" s="33">
        <v>1.6</v>
      </c>
      <c r="T4" s="33">
        <v>0.35</v>
      </c>
      <c r="U4" s="33">
        <v>0.05</v>
      </c>
      <c r="V4" s="33">
        <v>4.2220000000000004</v>
      </c>
      <c r="W4" s="33">
        <v>0</v>
      </c>
      <c r="X4" s="33">
        <v>0</v>
      </c>
      <c r="Y4" s="33">
        <v>41.400000000000006</v>
      </c>
      <c r="Z4" s="33">
        <v>1.5209999999999999</v>
      </c>
      <c r="AA4" s="33">
        <v>249.3</v>
      </c>
      <c r="AB4" s="33">
        <v>61.6</v>
      </c>
      <c r="AC4" s="33">
        <f>(AA4+AB4*0.5)/(3.5*H4*1000)*100</f>
        <v>0.19400865800865802</v>
      </c>
      <c r="AD4" s="33">
        <v>45.3</v>
      </c>
      <c r="AE4" s="33">
        <f>AD4/(3.5*H4*1000)*100</f>
        <v>3.1376623376623371E-2</v>
      </c>
      <c r="AF4" s="33">
        <v>1.99</v>
      </c>
      <c r="AG4" s="33">
        <f>AL4/(3.5*H4*1000)*100</f>
        <v>0</v>
      </c>
      <c r="AH4" s="33">
        <v>0</v>
      </c>
      <c r="AI4" s="33">
        <f>AH4/(3.5*H4*1000)*100</f>
        <v>0</v>
      </c>
      <c r="AJ4" s="14"/>
      <c r="AK4" s="14"/>
    </row>
    <row r="5" spans="1:37" s="13" customFormat="1" ht="23.25" x14ac:dyDescent="0.5">
      <c r="A5" s="6" t="s">
        <v>56</v>
      </c>
      <c r="B5" s="6">
        <v>327</v>
      </c>
      <c r="C5" s="18">
        <v>401</v>
      </c>
      <c r="D5" s="8">
        <v>100</v>
      </c>
      <c r="E5" s="9" t="s">
        <v>78</v>
      </c>
      <c r="F5" s="10">
        <v>73742</v>
      </c>
      <c r="G5" s="10" t="s">
        <v>79</v>
      </c>
      <c r="H5" s="19">
        <v>41.25</v>
      </c>
      <c r="I5" s="9">
        <v>2</v>
      </c>
      <c r="J5" s="9" t="s">
        <v>13</v>
      </c>
      <c r="K5" s="12">
        <v>42135</v>
      </c>
      <c r="L5" s="9" t="s">
        <v>73</v>
      </c>
      <c r="M5" s="33">
        <v>26.95</v>
      </c>
      <c r="N5" s="33">
        <v>8.85</v>
      </c>
      <c r="O5" s="33">
        <v>4.4000000000000004</v>
      </c>
      <c r="P5" s="33">
        <v>1.7250000000000001</v>
      </c>
      <c r="Q5" s="33">
        <v>2.4729999999999999</v>
      </c>
      <c r="R5" s="33">
        <v>40.375</v>
      </c>
      <c r="S5" s="33">
        <v>1.375</v>
      </c>
      <c r="T5" s="33">
        <v>0.17499999999999999</v>
      </c>
      <c r="U5" s="33">
        <v>0</v>
      </c>
      <c r="V5" s="33">
        <v>3.484</v>
      </c>
      <c r="W5" s="33">
        <v>0</v>
      </c>
      <c r="X5" s="33">
        <v>0</v>
      </c>
      <c r="Y5" s="33">
        <v>41.924999999999997</v>
      </c>
      <c r="Z5" s="33">
        <v>1.3520000000000001</v>
      </c>
      <c r="AA5" s="33">
        <v>372</v>
      </c>
      <c r="AB5" s="33">
        <v>62</v>
      </c>
      <c r="AC5" s="33">
        <f t="shared" ref="AC5:AC15" si="0">(AA5+AB5*0.5)/(3.5*H5*1000)*100</f>
        <v>0.27913419913419912</v>
      </c>
      <c r="AD5" s="33">
        <v>0</v>
      </c>
      <c r="AE5" s="33">
        <f t="shared" ref="AE5:AE15" si="1">AD5/(3.5*H5*1000)*100</f>
        <v>0</v>
      </c>
      <c r="AF5" s="33">
        <v>40</v>
      </c>
      <c r="AG5" s="33">
        <f t="shared" ref="AG5:AG15" si="2">AF5/(3.5*H5*1000)*100</f>
        <v>2.7705627705627702E-2</v>
      </c>
      <c r="AH5" s="33">
        <v>0</v>
      </c>
      <c r="AI5" s="33">
        <f t="shared" ref="AI5:AI15" si="3">AH5/(3.5*H5*1000)*100</f>
        <v>0</v>
      </c>
      <c r="AJ5" s="14"/>
      <c r="AK5" s="14"/>
    </row>
    <row r="6" spans="1:37" s="13" customFormat="1" ht="23.25" x14ac:dyDescent="0.5">
      <c r="A6" s="6" t="s">
        <v>56</v>
      </c>
      <c r="B6" s="6">
        <v>327</v>
      </c>
      <c r="C6" s="18">
        <v>415</v>
      </c>
      <c r="D6" s="8">
        <v>100</v>
      </c>
      <c r="E6" s="9" t="s">
        <v>57</v>
      </c>
      <c r="F6" s="10">
        <v>0</v>
      </c>
      <c r="G6" s="10">
        <v>21381</v>
      </c>
      <c r="H6" s="19">
        <v>21.381</v>
      </c>
      <c r="I6" s="9">
        <v>2</v>
      </c>
      <c r="J6" s="9" t="s">
        <v>86</v>
      </c>
      <c r="K6" s="12">
        <v>42135</v>
      </c>
      <c r="L6" s="9" t="s">
        <v>73</v>
      </c>
      <c r="M6" s="33">
        <v>14.5</v>
      </c>
      <c r="N6" s="33">
        <v>4.125</v>
      </c>
      <c r="O6" s="33">
        <v>2.1</v>
      </c>
      <c r="P6" s="33">
        <v>0.67500000000000004</v>
      </c>
      <c r="Q6" s="33">
        <v>2.35622</v>
      </c>
      <c r="R6" s="33">
        <v>21.225000000000001</v>
      </c>
      <c r="S6" s="33">
        <v>0.17499999999999999</v>
      </c>
      <c r="T6" s="33">
        <v>0</v>
      </c>
      <c r="U6" s="33">
        <v>0</v>
      </c>
      <c r="V6" s="33">
        <v>2.8455400000000002</v>
      </c>
      <c r="W6" s="33">
        <v>0</v>
      </c>
      <c r="X6" s="33">
        <v>0</v>
      </c>
      <c r="Y6" s="33">
        <v>21.400000000000002</v>
      </c>
      <c r="Z6" s="33">
        <v>1.51023</v>
      </c>
      <c r="AA6" s="33">
        <v>0</v>
      </c>
      <c r="AB6" s="33">
        <v>0</v>
      </c>
      <c r="AC6" s="33">
        <f t="shared" si="0"/>
        <v>0</v>
      </c>
      <c r="AD6" s="33">
        <v>0</v>
      </c>
      <c r="AE6" s="33">
        <f t="shared" si="1"/>
        <v>0</v>
      </c>
      <c r="AF6" s="33">
        <v>61</v>
      </c>
      <c r="AG6" s="33">
        <f t="shared" si="2"/>
        <v>8.1514295068385145E-2</v>
      </c>
      <c r="AH6" s="33">
        <v>0</v>
      </c>
      <c r="AI6" s="33">
        <f t="shared" si="3"/>
        <v>0</v>
      </c>
      <c r="AJ6" s="14"/>
      <c r="AK6" s="14"/>
    </row>
    <row r="7" spans="1:37" s="13" customFormat="1" ht="23.25" x14ac:dyDescent="0.5">
      <c r="A7" s="6" t="s">
        <v>56</v>
      </c>
      <c r="B7" s="6">
        <v>327</v>
      </c>
      <c r="C7" s="18">
        <v>415</v>
      </c>
      <c r="D7" s="8">
        <v>100</v>
      </c>
      <c r="E7" s="9" t="s">
        <v>57</v>
      </c>
      <c r="F7" s="10">
        <v>21381</v>
      </c>
      <c r="G7" s="10">
        <v>0</v>
      </c>
      <c r="H7" s="19">
        <v>21.381</v>
      </c>
      <c r="I7" s="9">
        <v>2</v>
      </c>
      <c r="J7" s="9" t="s">
        <v>13</v>
      </c>
      <c r="K7" s="12">
        <v>42135</v>
      </c>
      <c r="L7" s="9" t="s">
        <v>73</v>
      </c>
      <c r="M7" s="33">
        <v>14.375</v>
      </c>
      <c r="N7" s="33">
        <v>3.8250000000000002</v>
      </c>
      <c r="O7" s="33">
        <v>2.2000000000000002</v>
      </c>
      <c r="P7" s="33">
        <v>0.97499999999999998</v>
      </c>
      <c r="Q7" s="33">
        <v>2.4010099999999999</v>
      </c>
      <c r="R7" s="33">
        <v>20.100000000000001</v>
      </c>
      <c r="S7" s="33">
        <v>1.175</v>
      </c>
      <c r="T7" s="33">
        <v>0.1</v>
      </c>
      <c r="U7" s="33">
        <v>0</v>
      </c>
      <c r="V7" s="33">
        <v>3.9493100000000001</v>
      </c>
      <c r="W7" s="33">
        <v>0</v>
      </c>
      <c r="X7" s="33">
        <v>0</v>
      </c>
      <c r="Y7" s="33">
        <v>21.375</v>
      </c>
      <c r="Z7" s="33">
        <v>1.4553400000000001</v>
      </c>
      <c r="AA7" s="33">
        <v>423</v>
      </c>
      <c r="AB7" s="33">
        <v>13</v>
      </c>
      <c r="AC7" s="33">
        <f t="shared" si="0"/>
        <v>0.5739408152765807</v>
      </c>
      <c r="AD7" s="33">
        <v>102</v>
      </c>
      <c r="AE7" s="33">
        <f t="shared" si="1"/>
        <v>0.13630259175369319</v>
      </c>
      <c r="AF7" s="33">
        <v>15</v>
      </c>
      <c r="AG7" s="33">
        <f t="shared" si="2"/>
        <v>2.0044498787307824E-2</v>
      </c>
      <c r="AH7" s="33">
        <v>0</v>
      </c>
      <c r="AI7" s="33">
        <f t="shared" si="3"/>
        <v>0</v>
      </c>
      <c r="AJ7" s="14"/>
      <c r="AK7" s="14"/>
    </row>
    <row r="8" spans="1:37" s="13" customFormat="1" ht="23.25" x14ac:dyDescent="0.5">
      <c r="A8" s="6" t="s">
        <v>56</v>
      </c>
      <c r="B8" s="6">
        <v>327</v>
      </c>
      <c r="C8" s="18">
        <v>4009</v>
      </c>
      <c r="D8" s="8">
        <v>300</v>
      </c>
      <c r="E8" s="9" t="s">
        <v>58</v>
      </c>
      <c r="F8" s="10">
        <v>150887</v>
      </c>
      <c r="G8" s="10">
        <v>119437</v>
      </c>
      <c r="H8" s="19">
        <v>31.45</v>
      </c>
      <c r="I8" s="9">
        <v>2</v>
      </c>
      <c r="J8" s="9" t="s">
        <v>13</v>
      </c>
      <c r="K8" s="12">
        <v>42135</v>
      </c>
      <c r="L8" s="9" t="s">
        <v>73</v>
      </c>
      <c r="M8" s="33">
        <v>23.2</v>
      </c>
      <c r="N8" s="33">
        <v>5.9749999999999996</v>
      </c>
      <c r="O8" s="33">
        <v>1.6</v>
      </c>
      <c r="P8" s="33">
        <v>0.47499999999999998</v>
      </c>
      <c r="Q8" s="33">
        <v>2.2408800000000002</v>
      </c>
      <c r="R8" s="33">
        <v>29.774999999999999</v>
      </c>
      <c r="S8" s="33">
        <v>1.2250000000000001</v>
      </c>
      <c r="T8" s="33">
        <v>0.2</v>
      </c>
      <c r="U8" s="33">
        <v>0.05</v>
      </c>
      <c r="V8" s="33">
        <v>4.8422599999999996</v>
      </c>
      <c r="W8" s="33">
        <v>0</v>
      </c>
      <c r="X8" s="33">
        <v>0</v>
      </c>
      <c r="Y8" s="33">
        <v>31.25</v>
      </c>
      <c r="Z8" s="33">
        <v>1.24919</v>
      </c>
      <c r="AA8" s="33">
        <v>0</v>
      </c>
      <c r="AB8" s="33">
        <v>8</v>
      </c>
      <c r="AC8" s="33">
        <f t="shared" si="0"/>
        <v>3.6338859868271633E-3</v>
      </c>
      <c r="AD8" s="33">
        <v>0</v>
      </c>
      <c r="AE8" s="33">
        <f t="shared" si="1"/>
        <v>0</v>
      </c>
      <c r="AF8" s="33">
        <v>0</v>
      </c>
      <c r="AG8" s="33">
        <f t="shared" si="2"/>
        <v>0</v>
      </c>
      <c r="AH8" s="33">
        <v>0</v>
      </c>
      <c r="AI8" s="33">
        <f t="shared" si="3"/>
        <v>0</v>
      </c>
      <c r="AJ8" s="14"/>
      <c r="AK8" s="14"/>
    </row>
    <row r="9" spans="1:37" s="13" customFormat="1" ht="23.25" x14ac:dyDescent="0.5">
      <c r="A9" s="6" t="s">
        <v>56</v>
      </c>
      <c r="B9" s="6">
        <v>327</v>
      </c>
      <c r="C9" s="18">
        <v>4090</v>
      </c>
      <c r="D9" s="8">
        <v>100</v>
      </c>
      <c r="E9" s="9" t="s">
        <v>59</v>
      </c>
      <c r="F9" s="10">
        <v>0</v>
      </c>
      <c r="G9" s="10">
        <v>13963</v>
      </c>
      <c r="H9" s="19">
        <v>13.962999999999999</v>
      </c>
      <c r="I9" s="9">
        <v>2</v>
      </c>
      <c r="J9" s="9" t="s">
        <v>86</v>
      </c>
      <c r="K9" s="12">
        <v>42135</v>
      </c>
      <c r="L9" s="9" t="s">
        <v>73</v>
      </c>
      <c r="M9" s="33">
        <v>5.4249999999999998</v>
      </c>
      <c r="N9" s="33">
        <v>4.7249999999999996</v>
      </c>
      <c r="O9" s="33">
        <v>2.65</v>
      </c>
      <c r="P9" s="33">
        <v>1.175</v>
      </c>
      <c r="Q9" s="33">
        <v>3.1149399999999998</v>
      </c>
      <c r="R9" s="33">
        <v>13.175000000000001</v>
      </c>
      <c r="S9" s="33">
        <v>0.625</v>
      </c>
      <c r="T9" s="33">
        <v>0.125</v>
      </c>
      <c r="U9" s="33">
        <v>0.05</v>
      </c>
      <c r="V9" s="33">
        <v>4.0747900000000001</v>
      </c>
      <c r="W9" s="33">
        <v>0</v>
      </c>
      <c r="X9" s="33">
        <v>0</v>
      </c>
      <c r="Y9" s="33">
        <v>13.975</v>
      </c>
      <c r="Z9" s="33">
        <v>1.2237800000000001</v>
      </c>
      <c r="AA9" s="33">
        <v>657</v>
      </c>
      <c r="AB9" s="33">
        <v>215</v>
      </c>
      <c r="AC9" s="33">
        <f t="shared" si="0"/>
        <v>1.5643384045589874</v>
      </c>
      <c r="AD9" s="33">
        <v>2</v>
      </c>
      <c r="AE9" s="33">
        <f t="shared" si="1"/>
        <v>4.0924484095722366E-3</v>
      </c>
      <c r="AF9" s="33">
        <v>42</v>
      </c>
      <c r="AG9" s="33">
        <f t="shared" si="2"/>
        <v>8.5941416601016979E-2</v>
      </c>
      <c r="AH9" s="33">
        <v>0</v>
      </c>
      <c r="AI9" s="33">
        <f t="shared" si="3"/>
        <v>0</v>
      </c>
      <c r="AJ9" s="14"/>
      <c r="AK9" s="14"/>
    </row>
    <row r="10" spans="1:37" s="13" customFormat="1" ht="23.25" x14ac:dyDescent="0.5">
      <c r="A10" s="6" t="s">
        <v>56</v>
      </c>
      <c r="B10" s="6">
        <v>327</v>
      </c>
      <c r="C10" s="18">
        <v>4118</v>
      </c>
      <c r="D10" s="8">
        <v>100</v>
      </c>
      <c r="E10" s="9" t="s">
        <v>60</v>
      </c>
      <c r="F10" s="10">
        <v>0</v>
      </c>
      <c r="G10" s="10">
        <v>45279</v>
      </c>
      <c r="H10" s="19">
        <v>45.279000000000003</v>
      </c>
      <c r="I10" s="9">
        <v>2</v>
      </c>
      <c r="J10" s="9" t="s">
        <v>86</v>
      </c>
      <c r="K10" s="12">
        <v>42135</v>
      </c>
      <c r="L10" s="9" t="s">
        <v>73</v>
      </c>
      <c r="M10" s="33">
        <v>24.375</v>
      </c>
      <c r="N10" s="33">
        <v>13.3</v>
      </c>
      <c r="O10" s="33">
        <v>4.7</v>
      </c>
      <c r="P10" s="33">
        <v>2.7</v>
      </c>
      <c r="Q10" s="33">
        <v>2.7037800000000001</v>
      </c>
      <c r="R10" s="33">
        <v>43.075000000000003</v>
      </c>
      <c r="S10" s="33">
        <v>1.7749999999999999</v>
      </c>
      <c r="T10" s="33">
        <v>0.2</v>
      </c>
      <c r="U10" s="33">
        <v>2.5000000000000001E-2</v>
      </c>
      <c r="V10" s="33">
        <v>3.8184999999999998</v>
      </c>
      <c r="W10" s="33">
        <v>0</v>
      </c>
      <c r="X10" s="33">
        <v>0</v>
      </c>
      <c r="Y10" s="33">
        <v>45.075000000000003</v>
      </c>
      <c r="Z10" s="33">
        <v>1.3684099999999999</v>
      </c>
      <c r="AA10" s="33">
        <v>2476</v>
      </c>
      <c r="AB10" s="33">
        <v>230</v>
      </c>
      <c r="AC10" s="33">
        <f t="shared" si="0"/>
        <v>1.6349427202140376</v>
      </c>
      <c r="AD10" s="33">
        <v>0</v>
      </c>
      <c r="AE10" s="33">
        <f t="shared" si="1"/>
        <v>0</v>
      </c>
      <c r="AF10" s="33">
        <v>1221</v>
      </c>
      <c r="AG10" s="33">
        <f t="shared" si="2"/>
        <v>0.77046123557751445</v>
      </c>
      <c r="AH10" s="33">
        <v>0</v>
      </c>
      <c r="AI10" s="33">
        <f t="shared" si="3"/>
        <v>0</v>
      </c>
      <c r="AJ10" s="14"/>
      <c r="AK10" s="14"/>
    </row>
    <row r="11" spans="1:37" s="13" customFormat="1" ht="23.25" x14ac:dyDescent="0.5">
      <c r="A11" s="6" t="s">
        <v>56</v>
      </c>
      <c r="B11" s="6">
        <v>327</v>
      </c>
      <c r="C11" s="18">
        <v>4197</v>
      </c>
      <c r="D11" s="8">
        <v>100</v>
      </c>
      <c r="E11" s="9" t="s">
        <v>61</v>
      </c>
      <c r="F11" s="10">
        <v>15938</v>
      </c>
      <c r="G11" s="10">
        <v>0</v>
      </c>
      <c r="H11" s="19">
        <v>15.938000000000001</v>
      </c>
      <c r="I11" s="9">
        <v>4</v>
      </c>
      <c r="J11" s="9" t="s">
        <v>13</v>
      </c>
      <c r="K11" s="12">
        <v>42135</v>
      </c>
      <c r="L11" s="9" t="s">
        <v>73</v>
      </c>
      <c r="M11" s="33">
        <v>8.35</v>
      </c>
      <c r="N11" s="33">
        <v>4.3499999999999996</v>
      </c>
      <c r="O11" s="33">
        <v>2.15</v>
      </c>
      <c r="P11" s="33">
        <v>1.0249999999999999</v>
      </c>
      <c r="Q11" s="33">
        <v>2.7715900000000002</v>
      </c>
      <c r="R11" s="33">
        <v>13.425000000000001</v>
      </c>
      <c r="S11" s="33">
        <v>1.85</v>
      </c>
      <c r="T11" s="33">
        <v>0.45</v>
      </c>
      <c r="U11" s="33">
        <v>0.15</v>
      </c>
      <c r="V11" s="33">
        <v>6.5892099999999996</v>
      </c>
      <c r="W11" s="33">
        <v>0</v>
      </c>
      <c r="X11" s="33">
        <v>0</v>
      </c>
      <c r="Y11" s="33">
        <v>15.875</v>
      </c>
      <c r="Z11" s="33">
        <v>1.4576199999999999</v>
      </c>
      <c r="AA11" s="33">
        <v>435</v>
      </c>
      <c r="AB11" s="33">
        <v>2</v>
      </c>
      <c r="AC11" s="33">
        <f t="shared" si="0"/>
        <v>0.78160012907158105</v>
      </c>
      <c r="AD11" s="33">
        <v>9</v>
      </c>
      <c r="AE11" s="33">
        <f t="shared" si="1"/>
        <v>1.6133947618450068E-2</v>
      </c>
      <c r="AF11" s="33">
        <v>28</v>
      </c>
      <c r="AG11" s="33">
        <f t="shared" si="2"/>
        <v>5.0194503701844653E-2</v>
      </c>
      <c r="AH11" s="33">
        <v>6</v>
      </c>
      <c r="AI11" s="33">
        <f t="shared" si="3"/>
        <v>1.0755965078966711E-2</v>
      </c>
      <c r="AJ11" s="14"/>
      <c r="AK11" s="14"/>
    </row>
    <row r="12" spans="1:37" s="13" customFormat="1" ht="23.25" x14ac:dyDescent="0.5">
      <c r="A12" s="6" t="s">
        <v>56</v>
      </c>
      <c r="B12" s="6">
        <v>327</v>
      </c>
      <c r="C12" s="18">
        <v>4283</v>
      </c>
      <c r="D12" s="8">
        <v>100</v>
      </c>
      <c r="E12" s="9" t="s">
        <v>62</v>
      </c>
      <c r="F12" s="10">
        <v>1842</v>
      </c>
      <c r="G12" s="10">
        <v>0</v>
      </c>
      <c r="H12" s="19">
        <v>1.8420000000000001</v>
      </c>
      <c r="I12" s="9">
        <v>4</v>
      </c>
      <c r="J12" s="9" t="s">
        <v>31</v>
      </c>
      <c r="K12" s="12">
        <v>42135</v>
      </c>
      <c r="L12" s="9" t="s">
        <v>73</v>
      </c>
      <c r="M12" s="33">
        <v>0.57499999999999996</v>
      </c>
      <c r="N12" s="33">
        <v>0.45</v>
      </c>
      <c r="O12" s="33">
        <v>0.27500000000000002</v>
      </c>
      <c r="P12" s="33">
        <v>0.25</v>
      </c>
      <c r="Q12" s="33">
        <v>3.3806500000000002</v>
      </c>
      <c r="R12" s="33">
        <v>1.5249999999999999</v>
      </c>
      <c r="S12" s="33">
        <v>2.5000000000000001E-2</v>
      </c>
      <c r="T12" s="33">
        <v>0</v>
      </c>
      <c r="U12" s="33">
        <v>0</v>
      </c>
      <c r="V12" s="33">
        <v>2.6929400000000001</v>
      </c>
      <c r="W12" s="33">
        <v>0</v>
      </c>
      <c r="X12" s="33">
        <v>0</v>
      </c>
      <c r="Y12" s="33">
        <v>1.5499999999999998</v>
      </c>
      <c r="Z12" s="33">
        <v>1.1025499999999999</v>
      </c>
      <c r="AA12" s="33">
        <v>53.393999999999998</v>
      </c>
      <c r="AB12" s="33">
        <v>2.63</v>
      </c>
      <c r="AC12" s="33">
        <f t="shared" si="0"/>
        <v>0.84859624631611597</v>
      </c>
      <c r="AD12" s="33">
        <v>11.26</v>
      </c>
      <c r="AE12" s="33">
        <f t="shared" si="1"/>
        <v>0.17465487823794013</v>
      </c>
      <c r="AF12" s="33">
        <v>2.68</v>
      </c>
      <c r="AG12" s="33">
        <f t="shared" si="2"/>
        <v>4.1569722351481313E-2</v>
      </c>
      <c r="AH12" s="33">
        <v>0</v>
      </c>
      <c r="AI12" s="33">
        <f t="shared" si="3"/>
        <v>0</v>
      </c>
      <c r="AJ12" s="14"/>
      <c r="AK12" s="14"/>
    </row>
    <row r="13" spans="1:37" s="13" customFormat="1" ht="23.25" x14ac:dyDescent="0.5">
      <c r="A13" s="6" t="s">
        <v>56</v>
      </c>
      <c r="B13" s="6">
        <v>327</v>
      </c>
      <c r="C13" s="18">
        <v>4283</v>
      </c>
      <c r="D13" s="8">
        <v>100</v>
      </c>
      <c r="E13" s="9" t="s">
        <v>62</v>
      </c>
      <c r="F13" s="10">
        <v>1842</v>
      </c>
      <c r="G13" s="10">
        <v>0</v>
      </c>
      <c r="H13" s="19">
        <v>1.8420000000000001</v>
      </c>
      <c r="I13" s="9">
        <v>4</v>
      </c>
      <c r="J13" s="9" t="s">
        <v>31</v>
      </c>
      <c r="K13" s="12">
        <v>42135</v>
      </c>
      <c r="L13" s="9" t="s">
        <v>73</v>
      </c>
      <c r="M13" s="33">
        <v>0.72499999999999998</v>
      </c>
      <c r="N13" s="33">
        <v>0.22500000000000001</v>
      </c>
      <c r="O13" s="33">
        <v>0.32500000000000001</v>
      </c>
      <c r="P13" s="33">
        <v>0.22500000000000001</v>
      </c>
      <c r="Q13" s="33">
        <v>2.9649999999999999</v>
      </c>
      <c r="R13" s="33">
        <v>1.45</v>
      </c>
      <c r="S13" s="33">
        <v>2.5000000000000001E-2</v>
      </c>
      <c r="T13" s="33">
        <v>2.5000000000000001E-2</v>
      </c>
      <c r="U13" s="33">
        <v>0</v>
      </c>
      <c r="V13" s="33">
        <v>3.1498200000000001</v>
      </c>
      <c r="W13" s="33">
        <v>0</v>
      </c>
      <c r="X13" s="33">
        <v>0</v>
      </c>
      <c r="Y13" s="33">
        <v>1.5</v>
      </c>
      <c r="Z13" s="33">
        <v>0.97796700000000003</v>
      </c>
      <c r="AA13" s="33">
        <v>98.66</v>
      </c>
      <c r="AB13" s="33">
        <v>4.0199999999999996</v>
      </c>
      <c r="AC13" s="33">
        <f t="shared" si="0"/>
        <v>1.5615014735535908</v>
      </c>
      <c r="AD13" s="33">
        <v>63.58</v>
      </c>
      <c r="AE13" s="33">
        <f t="shared" si="1"/>
        <v>0.98619512951760513</v>
      </c>
      <c r="AF13" s="33">
        <v>0</v>
      </c>
      <c r="AG13" s="33">
        <f t="shared" si="2"/>
        <v>0</v>
      </c>
      <c r="AH13" s="33">
        <v>1.0580000000000001</v>
      </c>
      <c r="AI13" s="33">
        <f t="shared" si="3"/>
        <v>1.6410733674577321E-2</v>
      </c>
      <c r="AJ13" s="14"/>
      <c r="AK13" s="14"/>
    </row>
    <row r="14" spans="1:37" s="13" customFormat="1" ht="23.25" x14ac:dyDescent="0.5">
      <c r="A14" s="6" t="s">
        <v>56</v>
      </c>
      <c r="B14" s="6">
        <v>327</v>
      </c>
      <c r="C14" s="18">
        <v>4284</v>
      </c>
      <c r="D14" s="8">
        <v>100</v>
      </c>
      <c r="E14" s="9" t="s">
        <v>63</v>
      </c>
      <c r="F14" s="10">
        <v>0</v>
      </c>
      <c r="G14" s="10">
        <v>1080</v>
      </c>
      <c r="H14" s="19">
        <v>1.08</v>
      </c>
      <c r="I14" s="9">
        <v>4</v>
      </c>
      <c r="J14" s="9" t="s">
        <v>87</v>
      </c>
      <c r="K14" s="12">
        <v>42135</v>
      </c>
      <c r="L14" s="9" t="s">
        <v>73</v>
      </c>
      <c r="M14" s="33">
        <v>0.72499999999999998</v>
      </c>
      <c r="N14" s="33">
        <v>0.55000000000000004</v>
      </c>
      <c r="O14" s="33">
        <v>0.22500000000000001</v>
      </c>
      <c r="P14" s="33">
        <v>0.125</v>
      </c>
      <c r="Q14" s="33">
        <v>2.91215</v>
      </c>
      <c r="R14" s="33">
        <v>1.6</v>
      </c>
      <c r="S14" s="33">
        <v>2.5000000000000001E-2</v>
      </c>
      <c r="T14" s="33">
        <v>0</v>
      </c>
      <c r="U14" s="33">
        <v>0</v>
      </c>
      <c r="V14" s="33">
        <v>2.3788200000000002</v>
      </c>
      <c r="W14" s="33">
        <v>0</v>
      </c>
      <c r="X14" s="33">
        <v>0</v>
      </c>
      <c r="Y14" s="33">
        <v>1.625</v>
      </c>
      <c r="Z14" s="33">
        <v>1.06206</v>
      </c>
      <c r="AA14" s="33">
        <v>0</v>
      </c>
      <c r="AB14" s="33">
        <v>2</v>
      </c>
      <c r="AC14" s="33">
        <f t="shared" si="0"/>
        <v>2.645502645502645E-2</v>
      </c>
      <c r="AD14" s="33">
        <v>0</v>
      </c>
      <c r="AE14" s="33">
        <f t="shared" si="1"/>
        <v>0</v>
      </c>
      <c r="AF14" s="33">
        <v>0</v>
      </c>
      <c r="AG14" s="33">
        <f t="shared" si="2"/>
        <v>0</v>
      </c>
      <c r="AH14" s="33">
        <v>0</v>
      </c>
      <c r="AI14" s="33">
        <f t="shared" si="3"/>
        <v>0</v>
      </c>
      <c r="AJ14" s="14"/>
      <c r="AK14" s="14"/>
    </row>
    <row r="15" spans="1:37" s="13" customFormat="1" ht="23.25" x14ac:dyDescent="0.5">
      <c r="A15" s="6" t="s">
        <v>56</v>
      </c>
      <c r="B15" s="6">
        <v>327</v>
      </c>
      <c r="C15" s="18">
        <v>4284</v>
      </c>
      <c r="D15" s="8">
        <v>100</v>
      </c>
      <c r="E15" s="9" t="s">
        <v>63</v>
      </c>
      <c r="F15" s="10">
        <v>1080</v>
      </c>
      <c r="G15" s="10">
        <v>0</v>
      </c>
      <c r="H15" s="19">
        <v>1.08</v>
      </c>
      <c r="I15" s="9">
        <v>4</v>
      </c>
      <c r="J15" s="9" t="s">
        <v>31</v>
      </c>
      <c r="K15" s="12">
        <v>42135</v>
      </c>
      <c r="L15" s="9" t="s">
        <v>73</v>
      </c>
      <c r="M15" s="33">
        <v>0.625</v>
      </c>
      <c r="N15" s="33">
        <v>0.4</v>
      </c>
      <c r="O15" s="33">
        <v>0.4</v>
      </c>
      <c r="P15" s="33">
        <v>0.22500000000000001</v>
      </c>
      <c r="Q15" s="33">
        <v>3.3462100000000001</v>
      </c>
      <c r="R15" s="33">
        <v>1.55</v>
      </c>
      <c r="S15" s="33">
        <v>0.1</v>
      </c>
      <c r="T15" s="33">
        <v>0</v>
      </c>
      <c r="U15" s="33">
        <v>0</v>
      </c>
      <c r="V15" s="33">
        <v>4.7594099999999999</v>
      </c>
      <c r="W15" s="33">
        <v>0</v>
      </c>
      <c r="X15" s="33">
        <v>0</v>
      </c>
      <c r="Y15" s="33">
        <v>1.65</v>
      </c>
      <c r="Z15" s="33">
        <v>0.94516699999999998</v>
      </c>
      <c r="AA15" s="33">
        <v>4.8600000000000003</v>
      </c>
      <c r="AB15" s="33">
        <v>52.66</v>
      </c>
      <c r="AC15" s="33">
        <f t="shared" si="0"/>
        <v>0.82513227513227494</v>
      </c>
      <c r="AD15" s="33">
        <v>1.365</v>
      </c>
      <c r="AE15" s="33">
        <f t="shared" si="1"/>
        <v>3.6111111111111101E-2</v>
      </c>
      <c r="AF15" s="33">
        <v>0</v>
      </c>
      <c r="AG15" s="33">
        <f t="shared" si="2"/>
        <v>0</v>
      </c>
      <c r="AH15" s="33">
        <v>0</v>
      </c>
      <c r="AI15" s="33">
        <f t="shared" si="3"/>
        <v>0</v>
      </c>
      <c r="AJ15" s="14"/>
      <c r="AK15" s="14"/>
    </row>
    <row r="16" spans="1:37" s="13" customFormat="1" ht="23.25" x14ac:dyDescent="0.5">
      <c r="A16" s="16"/>
      <c r="B16" s="16"/>
      <c r="C16" s="16"/>
      <c r="D16" s="16"/>
      <c r="E16" s="48"/>
      <c r="F16" s="65" t="s">
        <v>69</v>
      </c>
      <c r="G16" s="65"/>
      <c r="H16" s="37">
        <f>SUM(H4:H15)</f>
        <v>237.73600000000002</v>
      </c>
      <c r="I16" s="38"/>
      <c r="J16" s="38"/>
      <c r="K16" s="38"/>
      <c r="L16" s="38"/>
      <c r="M16" s="39">
        <f t="shared" ref="M16:P16" si="4">SUM(M4:M15)</f>
        <v>145.14999999999998</v>
      </c>
      <c r="N16" s="39">
        <f t="shared" si="4"/>
        <v>56.925000000000004</v>
      </c>
      <c r="O16" s="39">
        <f t="shared" si="4"/>
        <v>25.499999999999996</v>
      </c>
      <c r="P16" s="39">
        <f t="shared" si="4"/>
        <v>11.024999999999999</v>
      </c>
      <c r="Q16" s="39" t="s">
        <v>70</v>
      </c>
      <c r="R16" s="39">
        <f t="shared" ref="R16:U16" si="5">SUM(R4:R15)</f>
        <v>226.67500000000001</v>
      </c>
      <c r="S16" s="39">
        <f t="shared" si="5"/>
        <v>9.9750000000000014</v>
      </c>
      <c r="T16" s="39">
        <f t="shared" si="5"/>
        <v>1.6249999999999998</v>
      </c>
      <c r="U16" s="39">
        <f t="shared" si="5"/>
        <v>0.32500000000000001</v>
      </c>
      <c r="V16" s="39" t="s">
        <v>70</v>
      </c>
      <c r="W16" s="39">
        <f>SUM(W4:W15)</f>
        <v>0</v>
      </c>
      <c r="X16" s="39">
        <f t="shared" ref="X16:Y16" si="6">SUM(X4:X15)</f>
        <v>0</v>
      </c>
      <c r="Y16" s="39">
        <f t="shared" si="6"/>
        <v>238.60000000000005</v>
      </c>
      <c r="Z16" s="39" t="s">
        <v>70</v>
      </c>
      <c r="AA16" s="39">
        <f>SUM(AA4:AA15)</f>
        <v>4769.2139999999999</v>
      </c>
      <c r="AB16" s="39">
        <f>SUM(AB4:AB15)</f>
        <v>652.91</v>
      </c>
      <c r="AC16" s="39" t="s">
        <v>70</v>
      </c>
      <c r="AD16" s="39">
        <f>SUM(AD4:AD15)</f>
        <v>234.505</v>
      </c>
      <c r="AE16" s="39" t="s">
        <v>70</v>
      </c>
      <c r="AF16" s="39">
        <f>SUM(AF4:AF15)</f>
        <v>1411.67</v>
      </c>
      <c r="AG16" s="39" t="s">
        <v>70</v>
      </c>
      <c r="AH16" s="39">
        <f>SUM(AH4:AH15)</f>
        <v>7.0579999999999998</v>
      </c>
      <c r="AI16" s="39" t="s">
        <v>70</v>
      </c>
      <c r="AJ16" s="40"/>
      <c r="AK16" s="14"/>
    </row>
    <row r="17" spans="1:37" s="13" customFormat="1" ht="23.25" x14ac:dyDescent="0.5">
      <c r="A17" s="16"/>
      <c r="B17" s="16"/>
      <c r="C17" s="16"/>
      <c r="D17" s="16"/>
      <c r="E17" s="48"/>
      <c r="F17" s="65" t="s">
        <v>71</v>
      </c>
      <c r="G17" s="65"/>
      <c r="H17" s="38"/>
      <c r="I17" s="38"/>
      <c r="J17" s="38"/>
      <c r="K17" s="38"/>
      <c r="L17" s="38"/>
      <c r="M17" s="39" t="s">
        <v>70</v>
      </c>
      <c r="N17" s="39" t="s">
        <v>70</v>
      </c>
      <c r="O17" s="39" t="s">
        <v>70</v>
      </c>
      <c r="P17" s="39" t="s">
        <v>70</v>
      </c>
      <c r="Q17" s="39">
        <f>SUMPRODUCT(Q4:Q15,H4:H15)/H16</f>
        <v>2.55212584543359</v>
      </c>
      <c r="R17" s="39" t="s">
        <v>70</v>
      </c>
      <c r="S17" s="39" t="s">
        <v>70</v>
      </c>
      <c r="T17" s="39" t="s">
        <v>70</v>
      </c>
      <c r="U17" s="39" t="s">
        <v>70</v>
      </c>
      <c r="V17" s="39">
        <f>SUMPRODUCT(V4:V15,H4:H15)/H16</f>
        <v>4.0748010415755287</v>
      </c>
      <c r="W17" s="39" t="s">
        <v>70</v>
      </c>
      <c r="X17" s="39" t="s">
        <v>70</v>
      </c>
      <c r="Y17" s="39" t="s">
        <v>70</v>
      </c>
      <c r="Z17" s="39">
        <f>SUMPRODUCT(Z4:Z15,H4:H15)/H16</f>
        <v>1.385926696983208</v>
      </c>
      <c r="AA17" s="39" t="s">
        <v>70</v>
      </c>
      <c r="AB17" s="39" t="s">
        <v>70</v>
      </c>
      <c r="AC17" s="39">
        <f>SUMPRODUCT(AC4:AC15,H4:H15)/H16</f>
        <v>0.61240427557098143</v>
      </c>
      <c r="AD17" s="39" t="s">
        <v>70</v>
      </c>
      <c r="AE17" s="39">
        <f>SUMPRODUCT(AE4:AE15,H4:H15)/H16</f>
        <v>2.8183122695523002E-2</v>
      </c>
      <c r="AF17" s="39" t="s">
        <v>70</v>
      </c>
      <c r="AG17" s="39">
        <f>SUMPRODUCT(AG4:AG15,H4:H15)/H16</f>
        <v>0.16941721669655169</v>
      </c>
      <c r="AH17" s="39" t="s">
        <v>70</v>
      </c>
      <c r="AI17" s="39">
        <f>SUMPRODUCT(AI4:AI15,H4:H15)/H16</f>
        <v>8.4823982424682366E-4</v>
      </c>
      <c r="AJ17" s="40"/>
      <c r="AK17" s="14"/>
    </row>
    <row r="18" spans="1:37" s="13" customFormat="1" ht="15" x14ac:dyDescent="0.2">
      <c r="AF18" s="1"/>
    </row>
    <row r="19" spans="1:37" s="13" customFormat="1" ht="15" x14ac:dyDescent="0.2">
      <c r="AF19" s="1"/>
    </row>
    <row r="20" spans="1:37" s="13" customFormat="1" ht="15" x14ac:dyDescent="0.2">
      <c r="AF20" s="1"/>
    </row>
    <row r="21" spans="1:37" ht="15" x14ac:dyDescent="0.2">
      <c r="AF21" s="1"/>
    </row>
    <row r="22" spans="1:37" ht="15" x14ac:dyDescent="0.2">
      <c r="AF22" s="1"/>
    </row>
    <row r="23" spans="1:37" ht="15" x14ac:dyDescent="0.2">
      <c r="AF23" s="1"/>
    </row>
    <row r="24" spans="1:37" ht="15" x14ac:dyDescent="0.2">
      <c r="AF24" s="1"/>
    </row>
    <row r="25" spans="1:37" ht="15" x14ac:dyDescent="0.2">
      <c r="AF25" s="1"/>
    </row>
    <row r="26" spans="1:37" ht="15" x14ac:dyDescent="0.2">
      <c r="AF26" s="1"/>
    </row>
    <row r="27" spans="1:37" ht="15" x14ac:dyDescent="0.2">
      <c r="AF27" s="1"/>
    </row>
    <row r="28" spans="1:37" ht="15" x14ac:dyDescent="0.2">
      <c r="AF28" s="1"/>
    </row>
    <row r="29" spans="1:37" ht="15" x14ac:dyDescent="0.2">
      <c r="AF29" s="1"/>
    </row>
    <row r="30" spans="1:37" ht="15" x14ac:dyDescent="0.2">
      <c r="AF30" s="1"/>
    </row>
    <row r="31" spans="1:37" ht="15" x14ac:dyDescent="0.2">
      <c r="AF31" s="1"/>
    </row>
    <row r="32" spans="1:37" ht="15" x14ac:dyDescent="0.2">
      <c r="AF32" s="1"/>
    </row>
    <row r="33" spans="31:32" ht="15" x14ac:dyDescent="0.2">
      <c r="AE33" s="3"/>
      <c r="AF33" s="1"/>
    </row>
    <row r="34" spans="31:32" ht="15" x14ac:dyDescent="0.2">
      <c r="AE34" s="3"/>
      <c r="AF34" s="1"/>
    </row>
    <row r="35" spans="31:32" ht="15" x14ac:dyDescent="0.2">
      <c r="AE35" s="3"/>
      <c r="AF35" s="1"/>
    </row>
    <row r="36" spans="31:32" ht="15" x14ac:dyDescent="0.2">
      <c r="AE36" s="3"/>
      <c r="AF36" s="1"/>
    </row>
    <row r="37" spans="31:32" ht="15" x14ac:dyDescent="0.2">
      <c r="AE37" s="3"/>
      <c r="AF37" s="1"/>
    </row>
    <row r="38" spans="31:32" x14ac:dyDescent="0.2">
      <c r="AE38" s="3"/>
      <c r="AF38" s="3"/>
    </row>
    <row r="39" spans="31:32" x14ac:dyDescent="0.2">
      <c r="AE39" s="3"/>
      <c r="AF39" s="3"/>
    </row>
    <row r="40" spans="31:32" x14ac:dyDescent="0.2">
      <c r="AE40" s="3"/>
      <c r="AF40" s="3"/>
    </row>
    <row r="41" spans="31:32" x14ac:dyDescent="0.2">
      <c r="AE41" s="3"/>
      <c r="AF41" s="3"/>
    </row>
    <row r="42" spans="31:32" x14ac:dyDescent="0.2">
      <c r="AE42" s="3"/>
      <c r="AF42" s="3"/>
    </row>
    <row r="60" spans="20:20" ht="26.25" x14ac:dyDescent="0.55000000000000004">
      <c r="T60" s="5"/>
    </row>
    <row r="61" spans="20:20" ht="26.25" x14ac:dyDescent="0.55000000000000004">
      <c r="T61" s="5"/>
    </row>
  </sheetData>
  <mergeCells count="30">
    <mergeCell ref="A2:A3"/>
    <mergeCell ref="B2:B3"/>
    <mergeCell ref="A1:F1"/>
    <mergeCell ref="F16:G16"/>
    <mergeCell ref="F17:G17"/>
    <mergeCell ref="C2:C3"/>
    <mergeCell ref="D2:D3"/>
    <mergeCell ref="E2:E3"/>
    <mergeCell ref="G2:G3"/>
    <mergeCell ref="AI2:AI3"/>
    <mergeCell ref="L2:L3"/>
    <mergeCell ref="AF2:AF3"/>
    <mergeCell ref="AD2:AD3"/>
    <mergeCell ref="W2:Y2"/>
    <mergeCell ref="AE2:AE3"/>
    <mergeCell ref="M2:P2"/>
    <mergeCell ref="Q2:Q3"/>
    <mergeCell ref="R2:U2"/>
    <mergeCell ref="V2:V3"/>
    <mergeCell ref="Z2:Z3"/>
    <mergeCell ref="AA2:AA3"/>
    <mergeCell ref="AB2:AB3"/>
    <mergeCell ref="AC2:AC3"/>
    <mergeCell ref="AG2:AG3"/>
    <mergeCell ref="AH2:AH3"/>
    <mergeCell ref="H2:H3"/>
    <mergeCell ref="I2:I3"/>
    <mergeCell ref="J2:J3"/>
    <mergeCell ref="K2:K3"/>
    <mergeCell ref="F2:F3"/>
  </mergeCells>
  <printOptions horizontalCentered="1"/>
  <pageMargins left="0.64166666666666672" right="0.25" top="0.75" bottom="0.75" header="0.3" footer="0.3"/>
  <pageSetup paperSize="8"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9"/>
  <sheetViews>
    <sheetView tabSelected="1" view="pageLayout" zoomScaleNormal="90" workbookViewId="0">
      <selection activeCell="Q95" sqref="Q95"/>
    </sheetView>
  </sheetViews>
  <sheetFormatPr defaultRowHeight="14.25" x14ac:dyDescent="0.2"/>
  <cols>
    <col min="1" max="1" width="28.375" customWidth="1"/>
    <col min="5" max="5" width="25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1.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customWidth="1"/>
    <col min="33" max="33" width="11" customWidth="1"/>
    <col min="34" max="34" width="11.75" customWidth="1"/>
    <col min="35" max="35" width="9" customWidth="1"/>
  </cols>
  <sheetData>
    <row r="1" spans="1:37" ht="26.25" customHeight="1" x14ac:dyDescent="0.5">
      <c r="A1" s="67" t="s">
        <v>85</v>
      </c>
      <c r="B1" s="67"/>
      <c r="C1" s="67"/>
      <c r="D1" s="67"/>
      <c r="E1" s="67"/>
      <c r="F1" s="6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7" ht="24" customHeight="1" x14ac:dyDescent="0.2">
      <c r="A2" s="51" t="s">
        <v>88</v>
      </c>
      <c r="B2" s="51" t="s">
        <v>0</v>
      </c>
      <c r="C2" s="52" t="s">
        <v>1</v>
      </c>
      <c r="D2" s="53" t="s">
        <v>2</v>
      </c>
      <c r="E2" s="51" t="s">
        <v>3</v>
      </c>
      <c r="F2" s="51" t="s">
        <v>89</v>
      </c>
      <c r="G2" s="51" t="s">
        <v>90</v>
      </c>
      <c r="H2" s="66" t="s">
        <v>91</v>
      </c>
      <c r="I2" s="51" t="s">
        <v>4</v>
      </c>
      <c r="J2" s="51" t="s">
        <v>5</v>
      </c>
      <c r="K2" s="54" t="s">
        <v>6</v>
      </c>
      <c r="L2" s="51" t="s">
        <v>7</v>
      </c>
      <c r="M2" s="62" t="s">
        <v>117</v>
      </c>
      <c r="N2" s="62"/>
      <c r="O2" s="62"/>
      <c r="P2" s="62"/>
      <c r="Q2" s="63" t="s">
        <v>92</v>
      </c>
      <c r="R2" s="62" t="s">
        <v>93</v>
      </c>
      <c r="S2" s="62"/>
      <c r="T2" s="62"/>
      <c r="U2" s="62"/>
      <c r="V2" s="63" t="s">
        <v>94</v>
      </c>
      <c r="W2" s="57" t="s">
        <v>95</v>
      </c>
      <c r="X2" s="58"/>
      <c r="Y2" s="59"/>
      <c r="Z2" s="63" t="s">
        <v>96</v>
      </c>
      <c r="AA2" s="64" t="s">
        <v>97</v>
      </c>
      <c r="AB2" s="64" t="s">
        <v>98</v>
      </c>
      <c r="AC2" s="49" t="s">
        <v>99</v>
      </c>
      <c r="AD2" s="55" t="s">
        <v>100</v>
      </c>
      <c r="AE2" s="60" t="s">
        <v>101</v>
      </c>
      <c r="AF2" s="55" t="s">
        <v>102</v>
      </c>
      <c r="AG2" s="49" t="s">
        <v>103</v>
      </c>
      <c r="AH2" s="55" t="s">
        <v>104</v>
      </c>
      <c r="AI2" s="55" t="s">
        <v>105</v>
      </c>
    </row>
    <row r="3" spans="1:37" ht="38.25" customHeight="1" x14ac:dyDescent="0.2">
      <c r="A3" s="51"/>
      <c r="B3" s="51"/>
      <c r="C3" s="52"/>
      <c r="D3" s="53"/>
      <c r="E3" s="51"/>
      <c r="F3" s="51"/>
      <c r="G3" s="51"/>
      <c r="H3" s="66"/>
      <c r="I3" s="51"/>
      <c r="J3" s="51"/>
      <c r="K3" s="54"/>
      <c r="L3" s="51"/>
      <c r="M3" s="35" t="s">
        <v>106</v>
      </c>
      <c r="N3" s="36" t="s">
        <v>107</v>
      </c>
      <c r="O3" s="36" t="s">
        <v>108</v>
      </c>
      <c r="P3" s="35" t="s">
        <v>109</v>
      </c>
      <c r="Q3" s="63"/>
      <c r="R3" s="35" t="s">
        <v>110</v>
      </c>
      <c r="S3" s="36" t="s">
        <v>111</v>
      </c>
      <c r="T3" s="36" t="s">
        <v>112</v>
      </c>
      <c r="U3" s="35" t="s">
        <v>113</v>
      </c>
      <c r="V3" s="63"/>
      <c r="W3" s="35" t="s">
        <v>114</v>
      </c>
      <c r="X3" s="36" t="s">
        <v>115</v>
      </c>
      <c r="Y3" s="35" t="s">
        <v>116</v>
      </c>
      <c r="Z3" s="63"/>
      <c r="AA3" s="64"/>
      <c r="AB3" s="64"/>
      <c r="AC3" s="50"/>
      <c r="AD3" s="56"/>
      <c r="AE3" s="61"/>
      <c r="AF3" s="56"/>
      <c r="AG3" s="50"/>
      <c r="AH3" s="56"/>
      <c r="AI3" s="56"/>
    </row>
    <row r="4" spans="1:37" s="13" customFormat="1" ht="23.25" x14ac:dyDescent="0.5">
      <c r="A4" s="6" t="s">
        <v>64</v>
      </c>
      <c r="B4" s="6">
        <v>331</v>
      </c>
      <c r="C4" s="7">
        <v>412</v>
      </c>
      <c r="D4" s="8">
        <v>100</v>
      </c>
      <c r="E4" s="9" t="s">
        <v>65</v>
      </c>
      <c r="F4" s="10">
        <v>0</v>
      </c>
      <c r="G4" s="11">
        <v>233</v>
      </c>
      <c r="H4" s="9">
        <v>0.23300000000000001</v>
      </c>
      <c r="I4" s="9">
        <v>4</v>
      </c>
      <c r="J4" s="9" t="s">
        <v>87</v>
      </c>
      <c r="K4" s="12">
        <v>42304</v>
      </c>
      <c r="L4" s="9" t="s">
        <v>73</v>
      </c>
      <c r="M4" s="33">
        <v>0.1</v>
      </c>
      <c r="N4" s="33">
        <v>0.05</v>
      </c>
      <c r="O4" s="33">
        <v>0.15</v>
      </c>
      <c r="P4" s="33">
        <v>0.05</v>
      </c>
      <c r="Q4" s="33">
        <v>4.9664299999999999</v>
      </c>
      <c r="R4" s="33">
        <v>0.35</v>
      </c>
      <c r="S4" s="33">
        <v>0</v>
      </c>
      <c r="T4" s="33">
        <v>0</v>
      </c>
      <c r="U4" s="33">
        <v>0</v>
      </c>
      <c r="V4" s="33">
        <v>2.1720700000000002</v>
      </c>
      <c r="W4" s="33">
        <v>0</v>
      </c>
      <c r="X4" s="33">
        <v>0</v>
      </c>
      <c r="Y4" s="33">
        <v>0.35000000000000003</v>
      </c>
      <c r="Z4" s="33">
        <v>1.2982899999999999</v>
      </c>
      <c r="AA4" s="33">
        <v>123.65</v>
      </c>
      <c r="AB4" s="33">
        <v>2.54</v>
      </c>
      <c r="AC4" s="33">
        <f>(AA4+AB4*0.5)/(3.5*H4*1000)*100</f>
        <v>15.318209687308402</v>
      </c>
      <c r="AD4" s="33">
        <v>54.98</v>
      </c>
      <c r="AE4" s="33">
        <f>AD4/(3.5*H4*1000)*100</f>
        <v>6.7418761496014712</v>
      </c>
      <c r="AF4" s="33">
        <v>0</v>
      </c>
      <c r="AG4" s="33">
        <f>AL4/(3.5*H4*1000)*100</f>
        <v>0</v>
      </c>
      <c r="AH4" s="33">
        <v>0.11</v>
      </c>
      <c r="AI4" s="33">
        <f>AH4/(3.5*H4*1000)*100</f>
        <v>1.34886572654813E-2</v>
      </c>
      <c r="AJ4" s="14"/>
      <c r="AK4" s="14"/>
    </row>
    <row r="5" spans="1:37" s="13" customFormat="1" ht="23.25" x14ac:dyDescent="0.5">
      <c r="A5" s="6" t="s">
        <v>64</v>
      </c>
      <c r="B5" s="6">
        <v>331</v>
      </c>
      <c r="C5" s="7">
        <v>412</v>
      </c>
      <c r="D5" s="8">
        <v>100</v>
      </c>
      <c r="E5" s="9" t="s">
        <v>65</v>
      </c>
      <c r="F5" s="10">
        <v>0</v>
      </c>
      <c r="G5" s="11">
        <v>233</v>
      </c>
      <c r="H5" s="9">
        <v>0.23300000000000001</v>
      </c>
      <c r="I5" s="9">
        <v>4</v>
      </c>
      <c r="J5" s="9" t="s">
        <v>31</v>
      </c>
      <c r="K5" s="12">
        <v>42304</v>
      </c>
      <c r="L5" s="9" t="s">
        <v>73</v>
      </c>
      <c r="M5" s="33">
        <v>0.05</v>
      </c>
      <c r="N5" s="33">
        <v>0.1</v>
      </c>
      <c r="O5" s="33">
        <v>0.125</v>
      </c>
      <c r="P5" s="33">
        <v>0.05</v>
      </c>
      <c r="Q5" s="33">
        <v>4.2992299999999997</v>
      </c>
      <c r="R5" s="33">
        <v>0.32500000000000001</v>
      </c>
      <c r="S5" s="33">
        <v>0</v>
      </c>
      <c r="T5" s="33">
        <v>0</v>
      </c>
      <c r="U5" s="33">
        <v>0</v>
      </c>
      <c r="V5" s="33">
        <v>2.5230000000000001</v>
      </c>
      <c r="W5" s="33">
        <v>0</v>
      </c>
      <c r="X5" s="33">
        <v>0</v>
      </c>
      <c r="Y5" s="33">
        <v>0.32500000000000001</v>
      </c>
      <c r="Z5" s="33">
        <v>1.59354</v>
      </c>
      <c r="AA5" s="33">
        <v>116.98</v>
      </c>
      <c r="AB5" s="33">
        <v>1.974</v>
      </c>
      <c r="AC5" s="33">
        <f t="shared" ref="AC5:AC11" si="0">(AA5+AB5*0.5)/(3.5*H5*1000)*100</f>
        <v>14.465603923973022</v>
      </c>
      <c r="AD5" s="33">
        <v>43.27</v>
      </c>
      <c r="AE5" s="33">
        <f t="shared" ref="AE5:AE11" si="1">AD5/(3.5*H5*1000)*100</f>
        <v>5.3059472716125082</v>
      </c>
      <c r="AF5" s="33">
        <v>0</v>
      </c>
      <c r="AG5" s="33">
        <f t="shared" ref="AG5:AG11" si="2">AF5/(3.5*H5*1000)*100</f>
        <v>0</v>
      </c>
      <c r="AH5" s="33">
        <v>5.7000000000000002E-2</v>
      </c>
      <c r="AI5" s="33">
        <f t="shared" ref="AI5:AI11" si="3">AH5/(3.5*H5*1000)*100</f>
        <v>6.9895769466584929E-3</v>
      </c>
      <c r="AJ5" s="14"/>
      <c r="AK5" s="14"/>
    </row>
    <row r="6" spans="1:37" s="13" customFormat="1" ht="23.25" x14ac:dyDescent="0.5">
      <c r="A6" s="6" t="s">
        <v>64</v>
      </c>
      <c r="B6" s="6">
        <v>331</v>
      </c>
      <c r="C6" s="7">
        <v>4006</v>
      </c>
      <c r="D6" s="8">
        <v>100</v>
      </c>
      <c r="E6" s="9" t="s">
        <v>66</v>
      </c>
      <c r="F6" s="10">
        <v>0</v>
      </c>
      <c r="G6" s="11">
        <v>68100</v>
      </c>
      <c r="H6" s="9">
        <v>68.099999999999994</v>
      </c>
      <c r="I6" s="9">
        <v>2</v>
      </c>
      <c r="J6" s="9" t="s">
        <v>86</v>
      </c>
      <c r="K6" s="12">
        <v>42304</v>
      </c>
      <c r="L6" s="9" t="s">
        <v>73</v>
      </c>
      <c r="M6" s="33">
        <v>35.825000000000003</v>
      </c>
      <c r="N6" s="33">
        <v>19.375</v>
      </c>
      <c r="O6" s="33">
        <v>9.3000000000000007</v>
      </c>
      <c r="P6" s="33">
        <v>3.5249999999999999</v>
      </c>
      <c r="Q6" s="33">
        <v>2.7512400000000001</v>
      </c>
      <c r="R6" s="33">
        <v>67.150000000000006</v>
      </c>
      <c r="S6" s="33">
        <v>0.75</v>
      </c>
      <c r="T6" s="33">
        <v>7.4999999999999997E-2</v>
      </c>
      <c r="U6" s="33">
        <v>0.05</v>
      </c>
      <c r="V6" s="33">
        <v>2.2272599999999998</v>
      </c>
      <c r="W6" s="33">
        <v>0</v>
      </c>
      <c r="X6" s="33">
        <v>0</v>
      </c>
      <c r="Y6" s="33">
        <v>68.025000000000006</v>
      </c>
      <c r="Z6" s="33">
        <v>1.58599</v>
      </c>
      <c r="AA6" s="33">
        <v>160.68</v>
      </c>
      <c r="AB6" s="33">
        <v>23.48</v>
      </c>
      <c r="AC6" s="33">
        <f t="shared" si="0"/>
        <v>7.2338997272917996E-2</v>
      </c>
      <c r="AD6" s="33">
        <v>163.84</v>
      </c>
      <c r="AE6" s="33">
        <f t="shared" si="1"/>
        <v>6.8739249003566191E-2</v>
      </c>
      <c r="AF6" s="33">
        <v>1.38</v>
      </c>
      <c r="AG6" s="33">
        <f t="shared" si="2"/>
        <v>5.78980490874764E-4</v>
      </c>
      <c r="AH6" s="33">
        <v>0</v>
      </c>
      <c r="AI6" s="33">
        <f t="shared" si="3"/>
        <v>0</v>
      </c>
      <c r="AJ6" s="14"/>
      <c r="AK6" s="14"/>
    </row>
    <row r="7" spans="1:37" s="13" customFormat="1" ht="23.25" x14ac:dyDescent="0.5">
      <c r="A7" s="6" t="s">
        <v>64</v>
      </c>
      <c r="B7" s="6">
        <v>331</v>
      </c>
      <c r="C7" s="7">
        <v>4091</v>
      </c>
      <c r="D7" s="15">
        <v>101</v>
      </c>
      <c r="E7" s="9" t="s">
        <v>80</v>
      </c>
      <c r="F7" s="10" t="s">
        <v>81</v>
      </c>
      <c r="G7" s="11">
        <v>0</v>
      </c>
      <c r="H7" s="9">
        <v>56.173000000000002</v>
      </c>
      <c r="I7" s="9">
        <v>2</v>
      </c>
      <c r="J7" s="9" t="s">
        <v>13</v>
      </c>
      <c r="K7" s="12">
        <v>42303</v>
      </c>
      <c r="L7" s="9" t="s">
        <v>73</v>
      </c>
      <c r="M7" s="33">
        <v>40.274999999999999</v>
      </c>
      <c r="N7" s="33">
        <v>12.525</v>
      </c>
      <c r="O7" s="33">
        <v>3.375</v>
      </c>
      <c r="P7" s="33">
        <v>0</v>
      </c>
      <c r="Q7" s="33">
        <v>3.153</v>
      </c>
      <c r="R7" s="33">
        <v>39.274999999999999</v>
      </c>
      <c r="S7" s="33">
        <v>15.9</v>
      </c>
      <c r="T7" s="33">
        <v>1</v>
      </c>
      <c r="U7" s="33">
        <v>0</v>
      </c>
      <c r="V7" s="33">
        <v>2.3140000000000001</v>
      </c>
      <c r="W7" s="33">
        <v>0</v>
      </c>
      <c r="X7" s="33">
        <v>0</v>
      </c>
      <c r="Y7" s="33">
        <v>56.174999999999997</v>
      </c>
      <c r="Z7" s="33">
        <v>1.218</v>
      </c>
      <c r="AA7" s="33">
        <v>254.12</v>
      </c>
      <c r="AB7" s="33">
        <v>69.81</v>
      </c>
      <c r="AC7" s="33">
        <f t="shared" si="0"/>
        <v>0.14700758625775984</v>
      </c>
      <c r="AD7" s="33">
        <v>168.23</v>
      </c>
      <c r="AE7" s="33">
        <f t="shared" si="1"/>
        <v>8.5567290843847191E-2</v>
      </c>
      <c r="AF7" s="33">
        <v>0</v>
      </c>
      <c r="AG7" s="33">
        <f t="shared" si="2"/>
        <v>0</v>
      </c>
      <c r="AH7" s="33">
        <v>5</v>
      </c>
      <c r="AI7" s="33">
        <f t="shared" si="3"/>
        <v>2.543163848417262E-3</v>
      </c>
      <c r="AJ7" s="14"/>
      <c r="AK7" s="14"/>
    </row>
    <row r="8" spans="1:37" s="13" customFormat="1" ht="23.25" x14ac:dyDescent="0.5">
      <c r="A8" s="6" t="s">
        <v>64</v>
      </c>
      <c r="B8" s="6">
        <v>331</v>
      </c>
      <c r="C8" s="7">
        <v>4091</v>
      </c>
      <c r="D8" s="15">
        <v>102</v>
      </c>
      <c r="E8" s="9" t="s">
        <v>67</v>
      </c>
      <c r="F8" s="10">
        <v>70358</v>
      </c>
      <c r="G8" s="11">
        <v>56173</v>
      </c>
      <c r="H8" s="9">
        <v>14.185</v>
      </c>
      <c r="I8" s="9">
        <v>2</v>
      </c>
      <c r="J8" s="9" t="s">
        <v>13</v>
      </c>
      <c r="K8" s="12">
        <v>42303</v>
      </c>
      <c r="L8" s="9" t="s">
        <v>73</v>
      </c>
      <c r="M8" s="33">
        <v>9.6750000000000007</v>
      </c>
      <c r="N8" s="33">
        <v>3.0249999999999999</v>
      </c>
      <c r="O8" s="33">
        <v>0.92500000000000004</v>
      </c>
      <c r="P8" s="33">
        <v>0.55000000000000004</v>
      </c>
      <c r="Q8" s="33">
        <v>2.4682400000000002</v>
      </c>
      <c r="R8" s="33">
        <v>14.05</v>
      </c>
      <c r="S8" s="33">
        <v>0.125</v>
      </c>
      <c r="T8" s="33">
        <v>1</v>
      </c>
      <c r="U8" s="33">
        <v>0</v>
      </c>
      <c r="V8" s="33">
        <v>1.2314499999999999</v>
      </c>
      <c r="W8" s="33">
        <v>0</v>
      </c>
      <c r="X8" s="33">
        <v>0</v>
      </c>
      <c r="Y8" s="33">
        <v>14.175000000000002</v>
      </c>
      <c r="Z8" s="33">
        <v>1.1214299999999999</v>
      </c>
      <c r="AA8" s="33">
        <v>111.26</v>
      </c>
      <c r="AB8" s="33">
        <v>37.65</v>
      </c>
      <c r="AC8" s="33">
        <f t="shared" si="0"/>
        <v>0.26201722141094719</v>
      </c>
      <c r="AD8" s="33">
        <v>89.474999999999994</v>
      </c>
      <c r="AE8" s="33">
        <f t="shared" si="1"/>
        <v>0.18022055491213052</v>
      </c>
      <c r="AF8" s="33">
        <v>0</v>
      </c>
      <c r="AG8" s="33">
        <f t="shared" si="2"/>
        <v>0</v>
      </c>
      <c r="AH8" s="33">
        <v>0</v>
      </c>
      <c r="AI8" s="33">
        <f t="shared" si="3"/>
        <v>0</v>
      </c>
      <c r="AJ8" s="14"/>
      <c r="AK8" s="14"/>
    </row>
    <row r="9" spans="1:37" s="13" customFormat="1" ht="23.25" x14ac:dyDescent="0.5">
      <c r="A9" s="6" t="s">
        <v>64</v>
      </c>
      <c r="B9" s="6">
        <v>331</v>
      </c>
      <c r="C9" s="7">
        <v>4139</v>
      </c>
      <c r="D9" s="15">
        <v>100</v>
      </c>
      <c r="E9" s="9" t="s">
        <v>68</v>
      </c>
      <c r="F9" s="10">
        <v>0</v>
      </c>
      <c r="G9" s="11">
        <v>7629</v>
      </c>
      <c r="H9" s="9">
        <v>7.6289999999999996</v>
      </c>
      <c r="I9" s="9">
        <v>2</v>
      </c>
      <c r="J9" s="9" t="s">
        <v>86</v>
      </c>
      <c r="K9" s="12">
        <v>42303</v>
      </c>
      <c r="L9" s="9" t="s">
        <v>73</v>
      </c>
      <c r="M9" s="33">
        <v>2.2250000000000001</v>
      </c>
      <c r="N9" s="33">
        <v>2.9</v>
      </c>
      <c r="O9" s="33">
        <v>1.75</v>
      </c>
      <c r="P9" s="33">
        <v>0.82499999999999996</v>
      </c>
      <c r="Q9" s="33">
        <v>3.5112700000000001</v>
      </c>
      <c r="R9" s="33">
        <v>7.375</v>
      </c>
      <c r="S9" s="33">
        <v>0.32500000000000001</v>
      </c>
      <c r="T9" s="33">
        <v>0</v>
      </c>
      <c r="U9" s="33">
        <v>0</v>
      </c>
      <c r="V9" s="33">
        <v>1.5131399999999999</v>
      </c>
      <c r="W9" s="33">
        <v>0</v>
      </c>
      <c r="X9" s="33">
        <v>0</v>
      </c>
      <c r="Y9" s="33">
        <v>7.7</v>
      </c>
      <c r="Z9" s="33">
        <v>1.2148600000000001</v>
      </c>
      <c r="AA9" s="33">
        <v>156.358</v>
      </c>
      <c r="AB9" s="33">
        <v>184.124</v>
      </c>
      <c r="AC9" s="33">
        <f t="shared" si="0"/>
        <v>0.93035971761886038</v>
      </c>
      <c r="AD9" s="33">
        <v>217.35</v>
      </c>
      <c r="AE9" s="33">
        <f t="shared" si="1"/>
        <v>0.81399921352732985</v>
      </c>
      <c r="AF9" s="33">
        <v>0.57999999999999996</v>
      </c>
      <c r="AG9" s="33">
        <f t="shared" si="2"/>
        <v>2.1721626125873078E-3</v>
      </c>
      <c r="AH9" s="33">
        <v>2</v>
      </c>
      <c r="AI9" s="33">
        <f t="shared" si="3"/>
        <v>7.4902159054734754E-3</v>
      </c>
      <c r="AJ9" s="14"/>
      <c r="AK9" s="14"/>
    </row>
    <row r="10" spans="1:37" s="13" customFormat="1" ht="23.25" x14ac:dyDescent="0.5">
      <c r="A10" s="6" t="s">
        <v>64</v>
      </c>
      <c r="B10" s="6">
        <v>331</v>
      </c>
      <c r="C10" s="7">
        <v>4281</v>
      </c>
      <c r="D10" s="15">
        <v>100</v>
      </c>
      <c r="E10" s="9" t="s">
        <v>72</v>
      </c>
      <c r="F10" s="10">
        <v>0</v>
      </c>
      <c r="G10" s="11">
        <v>700</v>
      </c>
      <c r="H10" s="9">
        <v>0.7</v>
      </c>
      <c r="I10" s="9">
        <v>2</v>
      </c>
      <c r="J10" s="9" t="s">
        <v>86</v>
      </c>
      <c r="K10" s="12">
        <v>42304</v>
      </c>
      <c r="L10" s="9" t="s">
        <v>73</v>
      </c>
      <c r="M10" s="33">
        <v>0.25</v>
      </c>
      <c r="N10" s="33">
        <v>0.2</v>
      </c>
      <c r="O10" s="33">
        <v>7.4999999999999997E-2</v>
      </c>
      <c r="P10" s="33">
        <v>2.5000000000000001E-2</v>
      </c>
      <c r="Q10" s="33">
        <v>2.8618199999999998</v>
      </c>
      <c r="R10" s="33">
        <v>0.55000000000000004</v>
      </c>
      <c r="S10" s="33">
        <v>0</v>
      </c>
      <c r="T10" s="33">
        <v>0</v>
      </c>
      <c r="U10" s="33">
        <v>0</v>
      </c>
      <c r="V10" s="33">
        <v>1.6455900000000001</v>
      </c>
      <c r="W10" s="33">
        <v>0</v>
      </c>
      <c r="X10" s="33">
        <v>0</v>
      </c>
      <c r="Y10" s="33">
        <v>0.55000000000000004</v>
      </c>
      <c r="Z10" s="33">
        <v>1.33118</v>
      </c>
      <c r="AA10" s="33">
        <v>81.349999999999994</v>
      </c>
      <c r="AB10" s="33">
        <v>13.24</v>
      </c>
      <c r="AC10" s="33">
        <f t="shared" si="0"/>
        <v>3.5906122448979594</v>
      </c>
      <c r="AD10" s="33">
        <v>99.37</v>
      </c>
      <c r="AE10" s="33">
        <f t="shared" si="1"/>
        <v>4.0559183673469397</v>
      </c>
      <c r="AF10" s="33">
        <v>0</v>
      </c>
      <c r="AG10" s="33">
        <f t="shared" si="2"/>
        <v>0</v>
      </c>
      <c r="AH10" s="33">
        <v>0</v>
      </c>
      <c r="AI10" s="33">
        <f t="shared" si="3"/>
        <v>0</v>
      </c>
      <c r="AJ10" s="14"/>
      <c r="AK10" s="14"/>
    </row>
    <row r="11" spans="1:37" s="13" customFormat="1" ht="23.25" x14ac:dyDescent="0.5">
      <c r="A11" s="6" t="s">
        <v>64</v>
      </c>
      <c r="B11" s="6">
        <v>331</v>
      </c>
      <c r="C11" s="7">
        <v>4281</v>
      </c>
      <c r="D11" s="15">
        <v>100</v>
      </c>
      <c r="E11" s="9" t="s">
        <v>72</v>
      </c>
      <c r="F11" s="10">
        <v>700</v>
      </c>
      <c r="G11" s="11">
        <v>0</v>
      </c>
      <c r="H11" s="9">
        <v>0.7</v>
      </c>
      <c r="I11" s="9">
        <v>2</v>
      </c>
      <c r="J11" s="9" t="s">
        <v>13</v>
      </c>
      <c r="K11" s="12">
        <v>42304</v>
      </c>
      <c r="L11" s="9" t="s">
        <v>73</v>
      </c>
      <c r="M11" s="33">
        <v>0.42499999999999999</v>
      </c>
      <c r="N11" s="33">
        <v>0.2</v>
      </c>
      <c r="O11" s="33">
        <v>0.05</v>
      </c>
      <c r="P11" s="33">
        <v>0</v>
      </c>
      <c r="Q11" s="33">
        <v>2.4518499999999999</v>
      </c>
      <c r="R11" s="33">
        <v>0.67500000000000004</v>
      </c>
      <c r="S11" s="33">
        <v>0</v>
      </c>
      <c r="T11" s="33">
        <v>0</v>
      </c>
      <c r="U11" s="33">
        <v>0</v>
      </c>
      <c r="V11" s="33">
        <v>1.1874400000000001</v>
      </c>
      <c r="W11" s="33">
        <v>0</v>
      </c>
      <c r="X11" s="33">
        <v>0</v>
      </c>
      <c r="Y11" s="33">
        <v>0.67500000000000004</v>
      </c>
      <c r="Z11" s="33">
        <v>1.54819</v>
      </c>
      <c r="AA11" s="33">
        <v>179.512</v>
      </c>
      <c r="AB11" s="33">
        <v>34.125</v>
      </c>
      <c r="AC11" s="33">
        <f t="shared" si="0"/>
        <v>8.0234489795918371</v>
      </c>
      <c r="AD11" s="33">
        <v>167.39</v>
      </c>
      <c r="AE11" s="33">
        <f t="shared" si="1"/>
        <v>6.8322448979591845</v>
      </c>
      <c r="AF11" s="33">
        <v>0.35</v>
      </c>
      <c r="AG11" s="33">
        <f t="shared" si="2"/>
        <v>1.4285714285714287E-2</v>
      </c>
      <c r="AH11" s="33">
        <v>0</v>
      </c>
      <c r="AI11" s="33">
        <f t="shared" si="3"/>
        <v>0</v>
      </c>
      <c r="AJ11" s="14"/>
      <c r="AK11" s="14"/>
    </row>
    <row r="12" spans="1:37" s="13" customFormat="1" ht="23.25" x14ac:dyDescent="0.5">
      <c r="A12" s="16"/>
      <c r="B12" s="16"/>
      <c r="C12" s="16"/>
      <c r="D12" s="16"/>
      <c r="E12" s="48"/>
      <c r="F12" s="65" t="s">
        <v>69</v>
      </c>
      <c r="G12" s="65"/>
      <c r="H12" s="37">
        <f>SUM(H4:H11)</f>
        <v>147.95299999999995</v>
      </c>
      <c r="I12" s="38"/>
      <c r="J12" s="38"/>
      <c r="K12" s="38"/>
      <c r="L12" s="38"/>
      <c r="M12" s="39">
        <f t="shared" ref="M12:P12" si="4">SUM(M4:M11)</f>
        <v>88.824999999999989</v>
      </c>
      <c r="N12" s="39">
        <f t="shared" si="4"/>
        <v>38.375</v>
      </c>
      <c r="O12" s="39">
        <f t="shared" si="4"/>
        <v>15.750000000000002</v>
      </c>
      <c r="P12" s="39">
        <f t="shared" si="4"/>
        <v>5.0250000000000004</v>
      </c>
      <c r="Q12" s="39" t="s">
        <v>70</v>
      </c>
      <c r="R12" s="39">
        <f t="shared" ref="R12:U12" si="5">SUM(R4:R11)</f>
        <v>129.75</v>
      </c>
      <c r="S12" s="39">
        <f t="shared" si="5"/>
        <v>17.099999999999998</v>
      </c>
      <c r="T12" s="39">
        <f t="shared" si="5"/>
        <v>2.0750000000000002</v>
      </c>
      <c r="U12" s="39">
        <f t="shared" si="5"/>
        <v>0.05</v>
      </c>
      <c r="V12" s="39" t="s">
        <v>70</v>
      </c>
      <c r="W12" s="39">
        <f>SUM(W4:W11)</f>
        <v>0</v>
      </c>
      <c r="X12" s="39">
        <f t="shared" ref="X12:Y12" si="6">SUM(X4:X11)</f>
        <v>0</v>
      </c>
      <c r="Y12" s="39">
        <f t="shared" si="6"/>
        <v>147.97500000000002</v>
      </c>
      <c r="Z12" s="39" t="s">
        <v>70</v>
      </c>
      <c r="AA12" s="39">
        <f t="shared" ref="AA12:AB12" si="7">SUM(AA4:AA11)</f>
        <v>1183.9100000000001</v>
      </c>
      <c r="AB12" s="39">
        <f t="shared" si="7"/>
        <v>366.94299999999998</v>
      </c>
      <c r="AC12" s="39" t="s">
        <v>70</v>
      </c>
      <c r="AD12" s="39">
        <f>SUM(AD4:AD11)</f>
        <v>1003.9050000000001</v>
      </c>
      <c r="AE12" s="39" t="s">
        <v>70</v>
      </c>
      <c r="AF12" s="39">
        <f>SUM(AF4:AF11)</f>
        <v>2.31</v>
      </c>
      <c r="AG12" s="39" t="s">
        <v>70</v>
      </c>
      <c r="AH12" s="39">
        <f>SUM(AH4:AH11)</f>
        <v>7.1669999999999998</v>
      </c>
      <c r="AI12" s="39" t="s">
        <v>70</v>
      </c>
      <c r="AJ12" s="14"/>
      <c r="AK12" s="14"/>
    </row>
    <row r="13" spans="1:37" ht="23.25" x14ac:dyDescent="0.5">
      <c r="A13" s="2"/>
      <c r="B13" s="2"/>
      <c r="C13" s="2"/>
      <c r="D13" s="2"/>
      <c r="E13" s="43"/>
      <c r="F13" s="68" t="s">
        <v>71</v>
      </c>
      <c r="G13" s="68"/>
      <c r="H13" s="45"/>
      <c r="I13" s="45"/>
      <c r="J13" s="45"/>
      <c r="K13" s="45"/>
      <c r="L13" s="45"/>
      <c r="M13" s="46" t="s">
        <v>70</v>
      </c>
      <c r="N13" s="46" t="s">
        <v>70</v>
      </c>
      <c r="O13" s="46" t="s">
        <v>70</v>
      </c>
      <c r="P13" s="46" t="s">
        <v>70</v>
      </c>
      <c r="Q13" s="46">
        <f>SUMPRODUCT(Q4:Q11,H4:H11)/H12</f>
        <v>2.9208657074206008</v>
      </c>
      <c r="R13" s="46" t="s">
        <v>70</v>
      </c>
      <c r="S13" s="46" t="s">
        <v>70</v>
      </c>
      <c r="T13" s="46" t="s">
        <v>70</v>
      </c>
      <c r="U13" s="46" t="s">
        <v>70</v>
      </c>
      <c r="V13" s="46">
        <f>SUMPRODUCT(V4:V11,H4:H11)/H12</f>
        <v>2.1206035945198818</v>
      </c>
      <c r="W13" s="46" t="s">
        <v>70</v>
      </c>
      <c r="X13" s="46" t="s">
        <v>70</v>
      </c>
      <c r="Y13" s="46" t="s">
        <v>70</v>
      </c>
      <c r="Z13" s="46">
        <f>SUMPRODUCT(Z4:Z11,H4:H11)/H12</f>
        <v>1.3807738936013467</v>
      </c>
      <c r="AA13" s="46" t="s">
        <v>70</v>
      </c>
      <c r="AB13" s="46" t="s">
        <v>70</v>
      </c>
      <c r="AC13" s="46">
        <f>SUMPRODUCT(AC4:AC11,H4:H11)/H12</f>
        <v>0.26405711852509156</v>
      </c>
      <c r="AD13" s="46" t="s">
        <v>70</v>
      </c>
      <c r="AE13" s="46">
        <f>SUMPRODUCT(AE4:AE11,H4:H11)/H12</f>
        <v>0.19386561948726969</v>
      </c>
      <c r="AF13" s="46" t="s">
        <v>70</v>
      </c>
      <c r="AG13" s="46">
        <f>SUMPRODUCT(AG4:AG11,H4:H11)/H12</f>
        <v>4.4608760890282732E-4</v>
      </c>
      <c r="AH13" s="46" t="s">
        <v>70</v>
      </c>
      <c r="AI13" s="46">
        <f>SUMPRODUCT(AI4:AI11,H4:H11)/H12</f>
        <v>1.3840302567127982E-3</v>
      </c>
      <c r="AJ13" s="4"/>
      <c r="AK13" s="4"/>
    </row>
    <row r="14" spans="1:37" ht="15" x14ac:dyDescent="0.2">
      <c r="AF14" s="1"/>
    </row>
    <row r="15" spans="1:37" ht="15" x14ac:dyDescent="0.2">
      <c r="AF15" s="1"/>
    </row>
    <row r="16" spans="1:37" ht="15" x14ac:dyDescent="0.2">
      <c r="AF16" s="1"/>
    </row>
    <row r="17" spans="32:32" ht="15" x14ac:dyDescent="0.2">
      <c r="AF17" s="1"/>
    </row>
    <row r="18" spans="32:32" ht="15" x14ac:dyDescent="0.2">
      <c r="AF18" s="1"/>
    </row>
    <row r="19" spans="32:32" ht="15" x14ac:dyDescent="0.2">
      <c r="AF19" s="1"/>
    </row>
  </sheetData>
  <mergeCells count="30">
    <mergeCell ref="AC2:AC3"/>
    <mergeCell ref="AG2:AG3"/>
    <mergeCell ref="AH2:AH3"/>
    <mergeCell ref="A1:F1"/>
    <mergeCell ref="F13:G13"/>
    <mergeCell ref="F12:G12"/>
    <mergeCell ref="G2:G3"/>
    <mergeCell ref="H2:H3"/>
    <mergeCell ref="F2:F3"/>
    <mergeCell ref="A2:A3"/>
    <mergeCell ref="B2:B3"/>
    <mergeCell ref="C2:C3"/>
    <mergeCell ref="D2:D3"/>
    <mergeCell ref="E2:E3"/>
    <mergeCell ref="I2:I3"/>
    <mergeCell ref="J2:J3"/>
    <mergeCell ref="K2:K3"/>
    <mergeCell ref="AI2:AI3"/>
    <mergeCell ref="L2:L3"/>
    <mergeCell ref="AF2:AF3"/>
    <mergeCell ref="AD2:AD3"/>
    <mergeCell ref="W2:Y2"/>
    <mergeCell ref="AE2:AE3"/>
    <mergeCell ref="M2:P2"/>
    <mergeCell ref="Q2:Q3"/>
    <mergeCell ref="R2:U2"/>
    <mergeCell ref="V2:V3"/>
    <mergeCell ref="Z2:Z3"/>
    <mergeCell ref="AA2:AA3"/>
    <mergeCell ref="AB2:AB3"/>
  </mergeCells>
  <printOptions horizontalCentered="1"/>
  <pageMargins left="0.64166666666666672" right="0.25" top="0.75" bottom="0.75" header="0.3" footer="0.3"/>
  <pageSetup paperSize="8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กระบี่</vt:lpstr>
      <vt:lpstr>ภูเก็ต</vt:lpstr>
      <vt:lpstr>พังงา</vt:lpstr>
      <vt:lpstr>ระนอง</vt:lpstr>
      <vt:lpstr>กระบี่!Print_Area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2016-06-30T02:32:48Z</cp:lastPrinted>
  <dcterms:created xsi:type="dcterms:W3CDTF">2015-10-18T10:46:56Z</dcterms:created>
  <dcterms:modified xsi:type="dcterms:W3CDTF">2016-06-30T02:32:55Z</dcterms:modified>
</cp:coreProperties>
</file>