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1610" activeTab="5"/>
  </bookViews>
  <sheets>
    <sheet name="นครศรี1" sheetId="2" r:id="rId1"/>
    <sheet name="ตรัง" sheetId="3" r:id="rId2"/>
    <sheet name="สุราษ1" sheetId="7" r:id="rId3"/>
    <sheet name="นครศรี2" sheetId="4" r:id="rId4"/>
    <sheet name="สุราษ2" sheetId="5" r:id="rId5"/>
    <sheet name="สุราษ3" sheetId="6" r:id="rId6"/>
  </sheets>
  <definedNames>
    <definedName name="_xlnm.Print_Area" localSheetId="1">ตรัง!$A$1:$AI$52</definedName>
    <definedName name="_xlnm.Print_Area" localSheetId="0">นครศรี1!$A$1:$AI$51</definedName>
    <definedName name="_xlnm.Print_Area" localSheetId="2">สุราษ1!$A$1:$AI$53</definedName>
    <definedName name="_xlnm.Print_Area" localSheetId="4">สุราษ2!$A$1:$AI$41</definedName>
  </definedNames>
  <calcPr calcId="152511"/>
</workbook>
</file>

<file path=xl/calcChain.xml><?xml version="1.0" encoding="utf-8"?>
<calcChain xmlns="http://schemas.openxmlformats.org/spreadsheetml/2006/main">
  <c r="H37" i="3" l="1"/>
  <c r="AA31" i="7" l="1"/>
  <c r="AM5" i="7"/>
  <c r="AN5" i="7"/>
  <c r="AR5" i="7" s="1"/>
  <c r="AO5" i="7"/>
  <c r="AS5" i="7" s="1"/>
  <c r="AQ5" i="7"/>
  <c r="AM6" i="7"/>
  <c r="AQ6" i="7" s="1"/>
  <c r="AN6" i="7"/>
  <c r="AR6" i="7" s="1"/>
  <c r="AO6" i="7"/>
  <c r="AS6" i="7" s="1"/>
  <c r="AM7" i="7"/>
  <c r="AN7" i="7"/>
  <c r="AR7" i="7" s="1"/>
  <c r="AO7" i="7"/>
  <c r="AS7" i="7" s="1"/>
  <c r="AQ7" i="7"/>
  <c r="AM8" i="7"/>
  <c r="AQ8" i="7" s="1"/>
  <c r="AN8" i="7"/>
  <c r="AR8" i="7" s="1"/>
  <c r="AO8" i="7"/>
  <c r="AS8" i="7" s="1"/>
  <c r="AM9" i="7"/>
  <c r="AN9" i="7"/>
  <c r="AR9" i="7" s="1"/>
  <c r="AO9" i="7"/>
  <c r="AS9" i="7" s="1"/>
  <c r="AQ9" i="7"/>
  <c r="AM10" i="7"/>
  <c r="AQ10" i="7" s="1"/>
  <c r="AN10" i="7"/>
  <c r="AR10" i="7" s="1"/>
  <c r="AO10" i="7"/>
  <c r="AS10" i="7" s="1"/>
  <c r="AM11" i="7"/>
  <c r="AN11" i="7"/>
  <c r="AR11" i="7" s="1"/>
  <c r="AO11" i="7"/>
  <c r="AS11" i="7" s="1"/>
  <c r="AQ11" i="7"/>
  <c r="AM12" i="7"/>
  <c r="AQ12" i="7" s="1"/>
  <c r="AN12" i="7"/>
  <c r="AR12" i="7" s="1"/>
  <c r="AO12" i="7"/>
  <c r="AS12" i="7"/>
  <c r="AM13" i="7"/>
  <c r="AN13" i="7"/>
  <c r="AR13" i="7" s="1"/>
  <c r="AO13" i="7"/>
  <c r="AS13" i="7" s="1"/>
  <c r="AQ13" i="7"/>
  <c r="AM14" i="7"/>
  <c r="AQ14" i="7" s="1"/>
  <c r="AN14" i="7"/>
  <c r="AR14" i="7" s="1"/>
  <c r="AO14" i="7"/>
  <c r="AS14" i="7" s="1"/>
  <c r="AM15" i="7"/>
  <c r="AQ15" i="7" s="1"/>
  <c r="AN15" i="7"/>
  <c r="AR15" i="7" s="1"/>
  <c r="AO15" i="7"/>
  <c r="AS15" i="7" s="1"/>
  <c r="AM16" i="7"/>
  <c r="AQ16" i="7" s="1"/>
  <c r="AN16" i="7"/>
  <c r="AR16" i="7" s="1"/>
  <c r="AO16" i="7"/>
  <c r="AS16" i="7" s="1"/>
  <c r="AM17" i="7"/>
  <c r="AQ17" i="7" s="1"/>
  <c r="AN17" i="7"/>
  <c r="AR17" i="7" s="1"/>
  <c r="AO17" i="7"/>
  <c r="AS17" i="7" s="1"/>
  <c r="AM18" i="7"/>
  <c r="AQ18" i="7" s="1"/>
  <c r="AN18" i="7"/>
  <c r="AR18" i="7" s="1"/>
  <c r="AO18" i="7"/>
  <c r="AS18" i="7" s="1"/>
  <c r="AM19" i="7"/>
  <c r="AN19" i="7"/>
  <c r="AR19" i="7" s="1"/>
  <c r="AO19" i="7"/>
  <c r="AS19" i="7" s="1"/>
  <c r="AQ19" i="7"/>
  <c r="AM20" i="7"/>
  <c r="AQ20" i="7" s="1"/>
  <c r="AN20" i="7"/>
  <c r="AR20" i="7" s="1"/>
  <c r="AO20" i="7"/>
  <c r="AS20" i="7" s="1"/>
  <c r="AM21" i="7"/>
  <c r="AN21" i="7"/>
  <c r="AR21" i="7" s="1"/>
  <c r="AO21" i="7"/>
  <c r="AS21" i="7" s="1"/>
  <c r="AQ21" i="7"/>
  <c r="AM22" i="7"/>
  <c r="AQ22" i="7" s="1"/>
  <c r="AN22" i="7"/>
  <c r="AR22" i="7" s="1"/>
  <c r="AO22" i="7"/>
  <c r="AS22" i="7" s="1"/>
  <c r="AM23" i="7"/>
  <c r="AQ23" i="7" s="1"/>
  <c r="AN23" i="7"/>
  <c r="AR23" i="7" s="1"/>
  <c r="AO23" i="7"/>
  <c r="AS23" i="7" s="1"/>
  <c r="AM24" i="7"/>
  <c r="AQ24" i="7" s="1"/>
  <c r="AN24" i="7"/>
  <c r="AR24" i="7" s="1"/>
  <c r="AO24" i="7"/>
  <c r="AS24" i="7" s="1"/>
  <c r="AM25" i="7"/>
  <c r="AQ25" i="7" s="1"/>
  <c r="AN25" i="7"/>
  <c r="AR25" i="7" s="1"/>
  <c r="AO25" i="7"/>
  <c r="AS25" i="7" s="1"/>
  <c r="AM26" i="7"/>
  <c r="AQ26" i="7" s="1"/>
  <c r="AN26" i="7"/>
  <c r="AR26" i="7" s="1"/>
  <c r="AO26" i="7"/>
  <c r="AS26" i="7" s="1"/>
  <c r="AM27" i="7"/>
  <c r="AQ27" i="7" s="1"/>
  <c r="AN27" i="7"/>
  <c r="AR27" i="7" s="1"/>
  <c r="AO27" i="7"/>
  <c r="AS27" i="7"/>
  <c r="AM28" i="7"/>
  <c r="AQ28" i="7" s="1"/>
  <c r="AN28" i="7"/>
  <c r="AR28" i="7" s="1"/>
  <c r="AO28" i="7"/>
  <c r="AS28" i="7"/>
  <c r="AM29" i="7"/>
  <c r="AN29" i="7"/>
  <c r="AR29" i="7" s="1"/>
  <c r="AO29" i="7"/>
  <c r="AS29" i="7" s="1"/>
  <c r="AQ29" i="7"/>
  <c r="AM30" i="7"/>
  <c r="AQ30" i="7" s="1"/>
  <c r="AN30" i="7"/>
  <c r="AR30" i="7" s="1"/>
  <c r="AO30" i="7"/>
  <c r="AS30" i="7" s="1"/>
  <c r="AO4" i="7"/>
  <c r="AS4" i="7" s="1"/>
  <c r="AN4" i="7"/>
  <c r="AR4" i="7" s="1"/>
  <c r="AM4" i="7"/>
  <c r="AQ4" i="7" s="1"/>
  <c r="W21" i="6" l="1"/>
  <c r="X21" i="6"/>
  <c r="Y21" i="6"/>
  <c r="R21" i="6"/>
  <c r="S21" i="6"/>
  <c r="T21" i="6"/>
  <c r="U21" i="6"/>
  <c r="M21" i="6"/>
  <c r="N21" i="6"/>
  <c r="O21" i="6"/>
  <c r="P21" i="6"/>
  <c r="W26" i="5"/>
  <c r="X26" i="5"/>
  <c r="Y26" i="5"/>
  <c r="R26" i="5"/>
  <c r="S26" i="5"/>
  <c r="T26" i="5"/>
  <c r="U26" i="5"/>
  <c r="M26" i="5"/>
  <c r="N26" i="5"/>
  <c r="O26" i="5"/>
  <c r="P26" i="5"/>
  <c r="R21" i="4"/>
  <c r="S21" i="4"/>
  <c r="T21" i="4"/>
  <c r="U21" i="4"/>
  <c r="M21" i="4"/>
  <c r="N21" i="4"/>
  <c r="O21" i="4"/>
  <c r="P21" i="4"/>
  <c r="M52" i="7"/>
  <c r="N52" i="7"/>
  <c r="O52" i="7"/>
  <c r="P52" i="7"/>
  <c r="W31" i="7"/>
  <c r="X31" i="7"/>
  <c r="Y31" i="7"/>
  <c r="R31" i="7"/>
  <c r="S31" i="7"/>
  <c r="T31" i="7"/>
  <c r="U31" i="7"/>
  <c r="M31" i="7"/>
  <c r="N31" i="7"/>
  <c r="O31" i="7"/>
  <c r="P31" i="7"/>
  <c r="M51" i="3"/>
  <c r="N51" i="3"/>
  <c r="O51" i="3"/>
  <c r="P51" i="3"/>
  <c r="R37" i="3"/>
  <c r="S37" i="3"/>
  <c r="T37" i="3"/>
  <c r="U37" i="3"/>
  <c r="N37" i="3"/>
  <c r="O37" i="3"/>
  <c r="P37" i="3"/>
  <c r="M50" i="2"/>
  <c r="N50" i="2"/>
  <c r="O50" i="2"/>
  <c r="P50" i="2"/>
  <c r="R35" i="2" l="1"/>
  <c r="S35" i="2"/>
  <c r="T35" i="2"/>
  <c r="U35" i="2"/>
  <c r="M35" i="2"/>
  <c r="N35" i="2"/>
  <c r="O35" i="2"/>
  <c r="P35" i="2"/>
  <c r="AI5" i="6" l="1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4" i="6"/>
  <c r="AA21" i="6"/>
  <c r="AB21" i="6"/>
  <c r="AD21" i="6"/>
  <c r="AF21" i="6"/>
  <c r="AH21" i="6"/>
  <c r="T39" i="5"/>
  <c r="T38" i="5"/>
  <c r="S40" i="5"/>
  <c r="R40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4" i="5"/>
  <c r="AA26" i="5"/>
  <c r="AB26" i="5"/>
  <c r="AD26" i="5"/>
  <c r="AF26" i="5"/>
  <c r="AH26" i="5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C4" i="4"/>
  <c r="AI4" i="4"/>
  <c r="X21" i="4"/>
  <c r="Y21" i="4"/>
  <c r="W21" i="4"/>
  <c r="AA21" i="4"/>
  <c r="AB21" i="4"/>
  <c r="AD21" i="4"/>
  <c r="AF21" i="4"/>
  <c r="AH21" i="4"/>
  <c r="H31" i="7"/>
  <c r="H52" i="7"/>
  <c r="S52" i="7"/>
  <c r="T52" i="7"/>
  <c r="R52" i="7"/>
  <c r="AC52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G30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4" i="7"/>
  <c r="AE4" i="7"/>
  <c r="AG4" i="7"/>
  <c r="AI4" i="7"/>
  <c r="AB31" i="7"/>
  <c r="AD31" i="7"/>
  <c r="AF31" i="7"/>
  <c r="AH31" i="7"/>
  <c r="S51" i="3"/>
  <c r="R51" i="3"/>
  <c r="X37" i="3"/>
  <c r="Y37" i="3"/>
  <c r="W37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4" i="3"/>
  <c r="AG19" i="3"/>
  <c r="AA37" i="3"/>
  <c r="AB37" i="3"/>
  <c r="AD37" i="3"/>
  <c r="AF37" i="3"/>
  <c r="AH37" i="3"/>
  <c r="S50" i="2"/>
  <c r="T50" i="2"/>
  <c r="R50" i="2"/>
  <c r="X35" i="2"/>
  <c r="Y35" i="2"/>
  <c r="W35" i="2"/>
  <c r="H35" i="2"/>
  <c r="AC32" i="7" l="1"/>
  <c r="AE32" i="7"/>
  <c r="T40" i="5"/>
  <c r="AI32" i="7"/>
  <c r="AG32" i="7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4" i="2"/>
  <c r="AE5" i="2"/>
  <c r="AE6" i="2"/>
  <c r="AE7" i="2"/>
  <c r="AE8" i="2"/>
  <c r="AE9" i="2"/>
  <c r="AE10" i="2"/>
  <c r="AE11" i="2"/>
  <c r="AE12" i="2"/>
  <c r="AE13" i="2"/>
  <c r="AE14" i="2"/>
  <c r="AE15" i="2"/>
  <c r="AI17" i="2"/>
  <c r="AI16" i="2"/>
  <c r="H50" i="2"/>
  <c r="AI5" i="2"/>
  <c r="AI6" i="2"/>
  <c r="AI7" i="2"/>
  <c r="AI8" i="2"/>
  <c r="AI9" i="2"/>
  <c r="AI10" i="2"/>
  <c r="AI11" i="2"/>
  <c r="AI12" i="2"/>
  <c r="AI13" i="2"/>
  <c r="AI14" i="2"/>
  <c r="AI15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4" i="2"/>
  <c r="AG27" i="2"/>
  <c r="AG28" i="2"/>
  <c r="AG29" i="2"/>
  <c r="AG30" i="2"/>
  <c r="AG31" i="2"/>
  <c r="AG32" i="2"/>
  <c r="AG33" i="2"/>
  <c r="AG34" i="2"/>
  <c r="AA35" i="2"/>
  <c r="AB35" i="2"/>
  <c r="AD35" i="2"/>
  <c r="AF35" i="2"/>
  <c r="AH35" i="2"/>
  <c r="AG38" i="3" l="1"/>
  <c r="AC38" i="3"/>
  <c r="AE38" i="3"/>
  <c r="Z38" i="3"/>
  <c r="AI38" i="3"/>
  <c r="AG36" i="2"/>
  <c r="Z36" i="2"/>
  <c r="AC36" i="2"/>
  <c r="AE36" i="2"/>
  <c r="AI36" i="2"/>
  <c r="Q36" i="2"/>
  <c r="H21" i="4" l="1"/>
  <c r="AE22" i="4" l="1"/>
  <c r="AG22" i="4"/>
  <c r="AC22" i="4"/>
  <c r="AI22" i="4"/>
  <c r="Q32" i="7" l="1"/>
  <c r="H26" i="5" l="1"/>
  <c r="AG27" i="5" l="1"/>
  <c r="Z27" i="5"/>
  <c r="AE27" i="5"/>
  <c r="AC27" i="5"/>
  <c r="AI27" i="5"/>
  <c r="H21" i="6"/>
  <c r="Z22" i="6" l="1"/>
  <c r="AG22" i="6"/>
  <c r="AE22" i="6"/>
  <c r="AC22" i="6"/>
  <c r="AI22" i="6"/>
  <c r="Q22" i="6"/>
  <c r="V27" i="5"/>
  <c r="Q27" i="5"/>
  <c r="Q22" i="4"/>
  <c r="V38" i="3"/>
  <c r="Q38" i="3"/>
  <c r="V36" i="2"/>
  <c r="V22" i="4"/>
  <c r="V22" i="6"/>
</calcChain>
</file>

<file path=xl/sharedStrings.xml><?xml version="1.0" encoding="utf-8"?>
<sst xmlns="http://schemas.openxmlformats.org/spreadsheetml/2006/main" count="1270" uniqueCount="237">
  <si>
    <t>รหัสแขวง</t>
  </si>
  <si>
    <t>หมายเลขทางหลวง</t>
  </si>
  <si>
    <t>หมายเลขควบคุม</t>
  </si>
  <si>
    <t>ชื่อสายทาง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</si>
  <si>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</si>
  <si>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</si>
  <si>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</si>
  <si>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</si>
  <si>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แขวงทางหลวงนครศรีธรรมราชที่ 1</t>
  </si>
  <si>
    <t>สิชล - ท่าแพ</t>
  </si>
  <si>
    <t>F2</t>
  </si>
  <si>
    <t>R2</t>
  </si>
  <si>
    <t>ท่าแพ - นครศรีธรรมราช</t>
  </si>
  <si>
    <t>นครศรีธรรมราช - เสาธง</t>
  </si>
  <si>
    <t>หัวถนน - เฉลิมพระเกียรติ</t>
  </si>
  <si>
    <t>เฉลิมพระเกียรติ - ปากระวะ</t>
  </si>
  <si>
    <t>R1</t>
  </si>
  <si>
    <t>ปากพนัง - หัวไทร</t>
  </si>
  <si>
    <t>พรหมคีรี - นบพิตำ</t>
  </si>
  <si>
    <t>บ่อล้อ - เชียรใหญ่</t>
  </si>
  <si>
    <t>เชียรใหญ่ - ปากพนัง</t>
  </si>
  <si>
    <t>ปากพูน - เบญจม</t>
  </si>
  <si>
    <t>เบญจม - จังหูน</t>
  </si>
  <si>
    <t>ท่าศาลา - นบพิตำ</t>
  </si>
  <si>
    <t>หัวไทร - ปากเหมือง</t>
  </si>
  <si>
    <t>บ่อล้อ - กุมแป</t>
  </si>
  <si>
    <t>โรงเหล็ก - ห้วยพาน</t>
  </si>
  <si>
    <t>ห้วยพาน - น้ำตกกรุงชิง</t>
  </si>
  <si>
    <t>ท่าพุด - ยอดเหลือง</t>
  </si>
  <si>
    <t>บนเนิน - ท่าเทียบเรือประมงปากพนัง</t>
  </si>
  <si>
    <t>ไม้หลา - ลานสกา</t>
  </si>
  <si>
    <t>ตอม่อ - ท่าศาลา</t>
  </si>
  <si>
    <t>บนเนิน - ปากพนัง</t>
  </si>
  <si>
    <t>หัวถนนชายทะเล - เนินตาขำ</t>
  </si>
  <si>
    <t>แขวงทางหลวงตรัง</t>
  </si>
  <si>
    <t>R3</t>
  </si>
  <si>
    <t>กะปาง - ห้วยนาง</t>
  </si>
  <si>
    <t>ห้วยนาง - ต้นม่วง</t>
  </si>
  <si>
    <t>R4</t>
  </si>
  <si>
    <t>ต้นม่วง - ตรัง</t>
  </si>
  <si>
    <t>ตรัง - บ้านนา</t>
  </si>
  <si>
    <t>ถนนวงแหวนรอบเมืองตรัง</t>
  </si>
  <si>
    <t>บางรัก - ควนขัน</t>
  </si>
  <si>
    <t>ตรัง - สิเกา</t>
  </si>
  <si>
    <t>ถนนเลี่ยงเมืองสิเกา</t>
  </si>
  <si>
    <t>บ้านโพธิ์ - ห้วยยอด</t>
  </si>
  <si>
    <t>น้ำตก - กะปาง</t>
  </si>
  <si>
    <t>คลองเต็ง - เขาวิเศษ</t>
  </si>
  <si>
    <t>นาวง - ต้นชด</t>
  </si>
  <si>
    <t>ต้นมะม่วง - ปากเมง</t>
  </si>
  <si>
    <t>บ้านนา - ปากปรน - บกหัก</t>
  </si>
  <si>
    <t>ห้วยนาง - บ้านซา</t>
  </si>
  <si>
    <t>ป่าเตียว - ทุ่งค่าย</t>
  </si>
  <si>
    <t>บ้านช่อง - หาดเลา</t>
  </si>
  <si>
    <t>ห้วยนาง - หนองบัว</t>
  </si>
  <si>
    <t>ควนตอ - บ้านควน</t>
  </si>
  <si>
    <t>ห้วยยอด - คลองมวน</t>
  </si>
  <si>
    <t>คลองมวน - คลองโกง</t>
  </si>
  <si>
    <t>ห้วยยอด - ท่างิ้ว</t>
  </si>
  <si>
    <t>ทางเข้าหลักเมือง</t>
  </si>
  <si>
    <t>ทางเข้าสิเกา</t>
  </si>
  <si>
    <t>ตลาดฉุ้น - บ้านซา</t>
  </si>
  <si>
    <t>แขวงทางหลวงนครศรีธรรมราชที่ 2 (ทุ่งสง)</t>
  </si>
  <si>
    <t>เสาธง - สวนผัก</t>
  </si>
  <si>
    <t>เขาธง - ฉวาง</t>
  </si>
  <si>
    <t>ฉวาง - ห้วยปริก</t>
  </si>
  <si>
    <t>ทุ่งใหญ่ - ช้างกลาง</t>
  </si>
  <si>
    <t>ทุ่งใหญ่ - วัดขนาน</t>
  </si>
  <si>
    <t>ทุ่งสง - ทุ่งใหญ่</t>
  </si>
  <si>
    <t>ทุ่งใหญ่ - บางรูป</t>
  </si>
  <si>
    <t>ควนหนองหงส์ - น้ำตก</t>
  </si>
  <si>
    <t>ชะอวด - บ้านตูล</t>
  </si>
  <si>
    <t>ควนสงสาร - กระทูน</t>
  </si>
  <si>
    <t>กระทูน - ห้วยทรายขาว</t>
  </si>
  <si>
    <t>สำนักขัน - เหนือคลอง</t>
  </si>
  <si>
    <t>ควนไม้แดง - มะนาวหวาน</t>
  </si>
  <si>
    <t>ลานข่อย -ไม้เสียบ</t>
  </si>
  <si>
    <t>ร่อนพิบูลย์ - ควนเกย</t>
  </si>
  <si>
    <t>ทางเข้าสหกรณ์ทุ่งสง</t>
  </si>
  <si>
    <t>แขวงทางหลวงสุราษฎร์ธานี ที่ 1 (พุนพิน)</t>
  </si>
  <si>
    <t>วงแหวนรอบเมืองสุราษฎร์ธานี</t>
  </si>
  <si>
    <t>เทศบาลเมืองท่าข้าม - กิโลศูนย์</t>
  </si>
  <si>
    <t>เชิงสมอ - พุมเรียง</t>
  </si>
  <si>
    <t>4+200</t>
  </si>
  <si>
    <t>11+054</t>
  </si>
  <si>
    <t>0+000</t>
  </si>
  <si>
    <t>2+150</t>
  </si>
  <si>
    <t>สวนแตง - ไชยา</t>
  </si>
  <si>
    <t>55+872</t>
  </si>
  <si>
    <t>33+472</t>
  </si>
  <si>
    <t>29+767</t>
  </si>
  <si>
    <t>13+822</t>
  </si>
  <si>
    <t>สมอทอง - ชายทะเล</t>
  </si>
  <si>
    <t>บางชุมโถ - วัดประดู่</t>
  </si>
  <si>
    <t>หนองขรี - เทศบาลเมืองท่าข้าม</t>
  </si>
  <si>
    <t>คชาธาร - วัดมูลเหล็ก</t>
  </si>
  <si>
    <t>เกาะมุกข์ - โมถ่าย</t>
  </si>
  <si>
    <t>ห้วยพุน - พุมเรียง</t>
  </si>
  <si>
    <t>ห้วยไผ่ - น้ำดำ</t>
  </si>
  <si>
    <t>ต้นปาบ - วิภาวดี</t>
  </si>
  <si>
    <t>ทุ่งตาเพชร - ห้วยสลิง</t>
  </si>
  <si>
    <t>ห้วยสลิง - น้ำดำ</t>
  </si>
  <si>
    <t>ทุ่งโพธิ์ - คลองราง</t>
  </si>
  <si>
    <t>บางน้ำจืด - ตะกุกเหนือ</t>
  </si>
  <si>
    <t>หนองนิล - คลองสงค์</t>
  </si>
  <si>
    <t>ทางเข้าสหกรณ์สุราษฎร์ธานี</t>
  </si>
  <si>
    <t>ทางเข้าวัดมะปริง</t>
  </si>
  <si>
    <t>หนองไทร  - ท่าข้าม</t>
  </si>
  <si>
    <t>เขาดิน - บางปอ</t>
  </si>
  <si>
    <t>ห้วยกรวด - บางงอน</t>
  </si>
  <si>
    <t>แขวงทางหลวงสุราษฎร์ธานีที่ 2 (กาญจนดิษฐ์)</t>
  </si>
  <si>
    <t>ท่าโรงช้าง - กิโลศูนย์</t>
  </si>
  <si>
    <t>บางกุ้ง - เขาหัวช้าง</t>
  </si>
  <si>
    <t>บางใหญ่ - นาสาร</t>
  </si>
  <si>
    <t>หนองสวน - คำสน</t>
  </si>
  <si>
    <t>บ้านใน - บ้านโฉ</t>
  </si>
  <si>
    <t>ซอยสิบ - บ้านกรูด</t>
  </si>
  <si>
    <t>ทางรอบเกาะสมุย</t>
  </si>
  <si>
    <t>เขาหมอน - บ้านพ่วง</t>
  </si>
  <si>
    <t>ทางเข้านาสารด้านเหนือ</t>
  </si>
  <si>
    <t>ทางเข้าน้ำพุ</t>
  </si>
  <si>
    <t>ทางเข้านาสารด้านใต้</t>
  </si>
  <si>
    <t>ทางเข้ายางอุง</t>
  </si>
  <si>
    <t>บางน้ำจีด - เขากลอย</t>
  </si>
  <si>
    <t>วัดไทร - ปากน้ำกะแดะ</t>
  </si>
  <si>
    <t>ดอนเนาว์ - บ้านพอด</t>
  </si>
  <si>
    <t>แหลมยาง - หาดผก</t>
  </si>
  <si>
    <t>แขวงทางหลวงสุราษฎร์ธานีที่ 3 (เวียงสระ)</t>
  </si>
  <si>
    <t>บางคราม - พนม</t>
  </si>
  <si>
    <t>บางสวรรค์ - บางหล่อ</t>
  </si>
  <si>
    <t>ห้วยปริก - บ้านส้อง</t>
  </si>
  <si>
    <t>นาชุมเห็ด - โคกมะพร้าว</t>
  </si>
  <si>
    <t>สองแพรก - ควนสว่าง</t>
  </si>
  <si>
    <t>ยางอุง - นาสาร</t>
  </si>
  <si>
    <t>บางรูป - พระแสง</t>
  </si>
  <si>
    <t>ท่าโรงช้าง - ควนสามัคคี</t>
  </si>
  <si>
    <t>ควนสามัคคี - พระแสง</t>
  </si>
  <si>
    <t>บ่อพระ - ควนสามัคคี</t>
  </si>
  <si>
    <t>ปลายหลิก - ทับใหม่</t>
  </si>
  <si>
    <t>ห้วยทรายขาว - ห้วยปริก</t>
  </si>
  <si>
    <t>ช่องช้าง - นาสาร</t>
  </si>
  <si>
    <t>เขาวง - หน้าเขา</t>
  </si>
  <si>
    <t>ควนกลิ้ง - ในปราบ</t>
  </si>
  <si>
    <t>ห้วยกลาง  - กะทูน</t>
  </si>
  <si>
    <t>รวม</t>
  </si>
  <si>
    <t>-</t>
  </si>
  <si>
    <t>เฉลี่ย</t>
  </si>
  <si>
    <t>A.C.</t>
  </si>
  <si>
    <t>แขวงทางหลวงนครศรีธรรมราชที่ 2</t>
  </si>
  <si>
    <t>บ้านตาล - เขาธง</t>
  </si>
  <si>
    <t>24+070</t>
  </si>
  <si>
    <t>60+300</t>
  </si>
  <si>
    <t>นาโยงเหนือ - ย่านตาขาว</t>
  </si>
  <si>
    <t>24+035</t>
  </si>
  <si>
    <t>33+841</t>
  </si>
  <si>
    <t>36+270</t>
  </si>
  <si>
    <t>28+629</t>
  </si>
  <si>
    <t>3+500</t>
  </si>
  <si>
    <t>23+288</t>
  </si>
  <si>
    <t>3+810</t>
  </si>
  <si>
    <t>แขวงทางหลวง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</si>
  <si>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</si>
  <si>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</si>
  <si>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</si>
  <si>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นครศรีธรรมราช - พรหมคีรี</t>
  </si>
  <si>
    <t>5+060</t>
  </si>
  <si>
    <t>18+729</t>
  </si>
  <si>
    <t>C.C.</t>
  </si>
  <si>
    <t>ตรัง - เขาพับผ้า</t>
  </si>
  <si>
    <t>1109+254</t>
  </si>
  <si>
    <t>1118+923</t>
  </si>
  <si>
    <t>ตรัง - กันตัง</t>
  </si>
  <si>
    <t>124+265</t>
  </si>
  <si>
    <t>142+887</t>
  </si>
  <si>
    <t>แขวงทางหลวงสุราษฏร์ธานีที่ 1 (พุนพิน)</t>
  </si>
  <si>
    <t>กิโลศูนย์ - หนองบัว</t>
  </si>
  <si>
    <t>145+542</t>
  </si>
  <si>
    <t>152+479</t>
  </si>
  <si>
    <t>แขวงทางหลวงสุราษฏร์ธานีที่ 2 (กาญจนดิษฐ์)</t>
  </si>
  <si>
    <t>สระเกศ - หัวถนน</t>
  </si>
  <si>
    <t>16+346</t>
  </si>
  <si>
    <t>ลิปะน้อย - แหลมโจรคร่ำ</t>
  </si>
  <si>
    <t>3+407</t>
  </si>
  <si>
    <t>47+731</t>
  </si>
  <si>
    <t>บางอิฐ - บางเทพ</t>
  </si>
  <si>
    <t>1+945</t>
  </si>
  <si>
    <t>จำนวนแผ่นรอยเลื่อนต่างระดับของผิวทาง (แผ่น)</t>
  </si>
  <si>
    <t>6+000</t>
  </si>
  <si>
    <t>40+000</t>
  </si>
  <si>
    <t>สำนักงานทางหลวงที่ 16 สรุปค่าความเสียหายของผิวลาดยาง แขวงทางหลวงนครศรีธรรมราชที่ 1</t>
  </si>
  <si>
    <t>สำนักงานทางหลวงที่ 16 สรุปค่าความเสียหายของผิวคอนกรีต แขวงทางหลวงนครศรีธรรมราชที่ 1</t>
  </si>
  <si>
    <t>สำนักงานทางหลวงที่ 16 สรุปค่าความเสียหายของผิวลาดยาง แขวงทางหลวงตรัง</t>
  </si>
  <si>
    <t>สำนักงานทางหลวงที่ 16 สรุปค่าความเสียหายของผิวคอนกรีต แขวงทางหลวงตรัง</t>
  </si>
  <si>
    <t>สำนักงานทางหลวงที่ 16 สรุปค่าความเสียหายของผิวลาดยาง แขวงทางหลวงสุราษฎร์ธานี ที่ 1 (พุนพิน)</t>
  </si>
  <si>
    <t>สำนักงานทางหลวงที่ 16 สรุปค่าความเสียหายของผิวคอนกรีต แขวงทางหลวงสุราษฎร์ธานี ที่ 1 (พุนพิน)</t>
  </si>
  <si>
    <t>สำนักงานทางหลวงที่ 16 สรุปค่าความเสียหายของผิวลาดยาง แขวงทางหลวงนครศรีธรรมราชที่ 2 (ทุ่งสง)</t>
  </si>
  <si>
    <t>สำนักงานทางหลวงที่ 16 สรุปค่าความเสียหายของผิวลาดยาง แขวงทางหลวงสุราษฎร์ธานีที่ 2 (กาญจนดิษฐ์)</t>
  </si>
  <si>
    <t>สำนักงานทางหลวงที่ 16 สรุปค่าความเสียหายของผิวคอนกรีต แขวงทางหลวงสุราษฎร์ธานีที่ 2 (กาญจนดิษฐ์)</t>
  </si>
  <si>
    <t>สำนักงานทางหลวงที่ 16 สรุปค่าความเสียหายของผิวลาดยาง แขวงทางหลวงสุราษฎร์ธานีที่ 3 (เวียงสระ)</t>
  </si>
  <si>
    <t>13+500</t>
  </si>
  <si>
    <t>L2</t>
  </si>
  <si>
    <t>L1</t>
  </si>
  <si>
    <t>L3</t>
  </si>
  <si>
    <t>L4</t>
  </si>
  <si>
    <t>กิโลเมตรเริ่มต้น</t>
  </si>
  <si>
    <t>กิโลเมตรสิ้นสุด</t>
  </si>
  <si>
    <t>ระยะทาง
(กิโลเมตร)</t>
  </si>
  <si>
    <t>ระยะทางที่มีค่า IRI ในช่วงต่าง ๆ 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</si>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</sst>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0.000"/>
    <numFmt numFmtId="189" formatCode="[$-1070000]d/mm/yyyy;@"/>
    <numFmt numFmtId="190" formatCode="0\+000"/>
    <numFmt numFmtId="191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b/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5" fillId="0" borderId="0" xfId="0" applyFont="1"/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90" fontId="5" fillId="0" borderId="1" xfId="0" applyNumberFormat="1" applyFont="1" applyFill="1" applyBorder="1" applyAlignment="1">
      <alignment horizontal="center"/>
    </xf>
    <xf numFmtId="188" fontId="5" fillId="0" borderId="1" xfId="0" applyNumberFormat="1" applyFont="1" applyFill="1" applyBorder="1" applyAlignment="1">
      <alignment horizontal="center" vertical="center"/>
    </xf>
    <xf numFmtId="19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90" fontId="5" fillId="0" borderId="1" xfId="0" applyNumberFormat="1" applyFont="1" applyFill="1" applyBorder="1" applyAlignment="1">
      <alignment horizontal="center" vertical="center"/>
    </xf>
    <xf numFmtId="188" fontId="0" fillId="0" borderId="0" xfId="0" applyNumberFormat="1"/>
    <xf numFmtId="0" fontId="0" fillId="0" borderId="0" xfId="0"/>
    <xf numFmtId="0" fontId="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horizontal="center"/>
    </xf>
    <xf numFmtId="190" fontId="5" fillId="0" borderId="1" xfId="4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0" fillId="0" borderId="0" xfId="0"/>
    <xf numFmtId="0" fontId="5" fillId="0" borderId="1" xfId="0" applyFont="1" applyFill="1" applyBorder="1" applyAlignment="1">
      <alignment horizontal="center"/>
    </xf>
    <xf numFmtId="190" fontId="5" fillId="0" borderId="1" xfId="4" applyNumberFormat="1" applyFont="1" applyFill="1" applyBorder="1" applyAlignment="1">
      <alignment horizontal="center"/>
    </xf>
    <xf numFmtId="191" fontId="5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188" fontId="5" fillId="0" borderId="0" xfId="4" applyNumberFormat="1" applyFont="1" applyFill="1" applyBorder="1" applyAlignment="1">
      <alignment horizontal="center"/>
    </xf>
    <xf numFmtId="1" fontId="5" fillId="0" borderId="1" xfId="4" applyNumberFormat="1" applyFont="1" applyFill="1" applyBorder="1" applyAlignment="1">
      <alignment horizontal="center"/>
    </xf>
    <xf numFmtId="188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88" fontId="0" fillId="0" borderId="0" xfId="0" applyNumberFormat="1" applyFill="1" applyBorder="1"/>
    <xf numFmtId="0" fontId="5" fillId="0" borderId="0" xfId="4" applyFont="1" applyFill="1" applyBorder="1" applyAlignment="1">
      <alignment horizontal="center"/>
    </xf>
    <xf numFmtId="0" fontId="5" fillId="0" borderId="0" xfId="0" applyFont="1" applyFill="1" applyBorder="1"/>
    <xf numFmtId="2" fontId="5" fillId="0" borderId="1" xfId="4" applyNumberFormat="1" applyFont="1" applyFill="1" applyBorder="1" applyAlignment="1">
      <alignment horizontal="center" vertical="center"/>
    </xf>
    <xf numFmtId="2" fontId="5" fillId="0" borderId="1" xfId="4" applyNumberFormat="1" applyFont="1" applyFill="1" applyBorder="1" applyAlignment="1">
      <alignment horizontal="center"/>
    </xf>
    <xf numFmtId="2" fontId="5" fillId="0" borderId="0" xfId="4" applyNumberFormat="1" applyFont="1" applyAlignment="1">
      <alignment horizontal="center"/>
    </xf>
    <xf numFmtId="2" fontId="5" fillId="0" borderId="4" xfId="4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88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8" fillId="0" borderId="0" xfId="0" applyFont="1" applyFill="1" applyBorder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187" fontId="7" fillId="2" borderId="2" xfId="2" applyFont="1" applyFill="1" applyBorder="1" applyAlignment="1">
      <alignment horizontal="center" vertical="center" wrapText="1"/>
    </xf>
    <xf numFmtId="187" fontId="7" fillId="2" borderId="3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187" fontId="7" fillId="2" borderId="2" xfId="2" applyFont="1" applyFill="1" applyBorder="1" applyAlignment="1">
      <alignment horizontal="center" vertical="center" wrapText="1"/>
    </xf>
    <xf numFmtId="187" fontId="7" fillId="2" borderId="3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187" fontId="7" fillId="2" borderId="2" xfId="2" applyFont="1" applyFill="1" applyBorder="1" applyAlignment="1">
      <alignment horizontal="center" vertical="center" wrapText="1"/>
    </xf>
    <xf numFmtId="187" fontId="7" fillId="2" borderId="3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87" fontId="7" fillId="2" borderId="5" xfId="2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187" fontId="7" fillId="2" borderId="2" xfId="2" applyFont="1" applyFill="1" applyBorder="1" applyAlignment="1">
      <alignment horizontal="center" vertical="center" wrapText="1"/>
    </xf>
    <xf numFmtId="187" fontId="7" fillId="2" borderId="3" xfId="2" applyFont="1" applyFill="1" applyBorder="1" applyAlignment="1">
      <alignment horizontal="center" vertical="center" wrapText="1"/>
    </xf>
    <xf numFmtId="0" fontId="8" fillId="0" borderId="0" xfId="0" applyFont="1" applyFill="1"/>
    <xf numFmtId="2" fontId="6" fillId="0" borderId="1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1" xfId="4" applyFont="1" applyBorder="1" applyAlignment="1">
      <alignment horizontal="center"/>
    </xf>
    <xf numFmtId="2" fontId="6" fillId="0" borderId="1" xfId="4" applyNumberFormat="1" applyFont="1" applyBorder="1" applyAlignment="1">
      <alignment horizontal="center"/>
    </xf>
    <xf numFmtId="18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88" fontId="6" fillId="0" borderId="1" xfId="4" applyNumberFormat="1" applyFont="1" applyBorder="1" applyAlignment="1">
      <alignment horizontal="center"/>
    </xf>
    <xf numFmtId="188" fontId="8" fillId="0" borderId="0" xfId="0" applyNumberFormat="1" applyFont="1"/>
    <xf numFmtId="0" fontId="6" fillId="0" borderId="0" xfId="0" applyFont="1"/>
    <xf numFmtId="0" fontId="6" fillId="0" borderId="1" xfId="4" applyFont="1" applyFill="1" applyBorder="1" applyAlignment="1">
      <alignment horizontal="center"/>
    </xf>
    <xf numFmtId="2" fontId="6" fillId="0" borderId="1" xfId="4" applyNumberFormat="1" applyFont="1" applyFill="1" applyBorder="1" applyAlignment="1">
      <alignment horizontal="center"/>
    </xf>
    <xf numFmtId="187" fontId="7" fillId="2" borderId="2" xfId="2" applyFont="1" applyFill="1" applyBorder="1" applyAlignment="1">
      <alignment horizontal="center" vertical="center" wrapText="1"/>
    </xf>
    <xf numFmtId="187" fontId="7" fillId="2" borderId="3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89" fontId="7" fillId="2" borderId="1" xfId="1" applyNumberFormat="1" applyFont="1" applyFill="1" applyBorder="1" applyAlignment="1">
      <alignment horizontal="center" vertical="center" wrapText="1"/>
    </xf>
    <xf numFmtId="188" fontId="7" fillId="2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88" fontId="7" fillId="0" borderId="0" xfId="1" applyNumberFormat="1" applyFont="1" applyFill="1" applyBorder="1" applyAlignment="1">
      <alignment horizontal="center" vertical="center" wrapText="1"/>
    </xf>
    <xf numFmtId="188" fontId="7" fillId="2" borderId="2" xfId="2" applyNumberFormat="1" applyFont="1" applyFill="1" applyBorder="1" applyAlignment="1">
      <alignment horizontal="center" vertical="center" wrapText="1"/>
    </xf>
    <xf numFmtId="188" fontId="7" fillId="2" borderId="3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187" fontId="7" fillId="2" borderId="1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6" fillId="0" borderId="1" xfId="4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4">
    <cellStyle name="Comma 2" xfId="2"/>
    <cellStyle name="Comma 3" xfId="13"/>
    <cellStyle name="Normal" xfId="0" builtinId="0"/>
    <cellStyle name="Normal 100" xfId="3"/>
    <cellStyle name="Normal 106" xfId="5"/>
    <cellStyle name="Normal 107" xfId="4"/>
    <cellStyle name="Normal 110" xfId="11"/>
    <cellStyle name="Normal 112 2" xfId="7"/>
    <cellStyle name="Normal 15" xfId="8"/>
    <cellStyle name="Normal 2" xfId="1"/>
    <cellStyle name="Normal 2 10" xfId="10"/>
    <cellStyle name="Normal 24" xfId="9"/>
    <cellStyle name="Normal 3" xfId="12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2"/>
  <sheetViews>
    <sheetView view="pageLayout" zoomScale="40" zoomScaleNormal="90" zoomScaleSheetLayoutView="50" zoomScalePageLayoutView="40" workbookViewId="0">
      <selection activeCell="Q73" sqref="Q73"/>
    </sheetView>
  </sheetViews>
  <sheetFormatPr defaultRowHeight="14.25" x14ac:dyDescent="0.2"/>
  <cols>
    <col min="1" max="1" width="31.625" customWidth="1"/>
    <col min="5" max="5" width="32.87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4.625" customWidth="1"/>
    <col min="15" max="15" width="13.75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5" customWidth="1"/>
    <col min="33" max="33" width="11" customWidth="1"/>
    <col min="34" max="34" width="11.75" style="19" customWidth="1"/>
    <col min="35" max="35" width="9" style="19" customWidth="1"/>
    <col min="37" max="37" width="9.125" style="5"/>
  </cols>
  <sheetData>
    <row r="1" spans="1:47" ht="34.5" customHeight="1" x14ac:dyDescent="0.5">
      <c r="A1" s="107" t="s">
        <v>189</v>
      </c>
      <c r="B1" s="107"/>
      <c r="C1" s="107"/>
      <c r="D1" s="107"/>
      <c r="E1" s="107"/>
      <c r="F1" s="107"/>
      <c r="G1" s="10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K1" s="7"/>
    </row>
    <row r="2" spans="1:47" ht="22.5" customHeight="1" x14ac:dyDescent="0.2">
      <c r="A2" s="94" t="s">
        <v>160</v>
      </c>
      <c r="B2" s="94" t="s">
        <v>0</v>
      </c>
      <c r="C2" s="97" t="s">
        <v>1</v>
      </c>
      <c r="D2" s="98" t="s">
        <v>2</v>
      </c>
      <c r="E2" s="94" t="s">
        <v>3</v>
      </c>
      <c r="F2" s="94" t="s">
        <v>204</v>
      </c>
      <c r="G2" s="94" t="s">
        <v>205</v>
      </c>
      <c r="H2" s="96" t="s">
        <v>206</v>
      </c>
      <c r="I2" s="94" t="s">
        <v>4</v>
      </c>
      <c r="J2" s="94" t="s">
        <v>5</v>
      </c>
      <c r="K2" s="95" t="s">
        <v>6</v>
      </c>
      <c r="L2" s="94" t="s">
        <v>7</v>
      </c>
      <c r="M2" s="90" t="s">
        <v>207</v>
      </c>
      <c r="N2" s="90"/>
      <c r="O2" s="90"/>
      <c r="P2" s="90"/>
      <c r="Q2" s="89" t="s">
        <v>208</v>
      </c>
      <c r="R2" s="90" t="s">
        <v>209</v>
      </c>
      <c r="S2" s="90"/>
      <c r="T2" s="90"/>
      <c r="U2" s="90"/>
      <c r="V2" s="89" t="s">
        <v>210</v>
      </c>
      <c r="W2" s="91" t="s">
        <v>211</v>
      </c>
      <c r="X2" s="92"/>
      <c r="Y2" s="93"/>
      <c r="Z2" s="89" t="s">
        <v>212</v>
      </c>
      <c r="AA2" s="104" t="s">
        <v>213</v>
      </c>
      <c r="AB2" s="104" t="s">
        <v>214</v>
      </c>
      <c r="AC2" s="100" t="s">
        <v>215</v>
      </c>
      <c r="AD2" s="87" t="s">
        <v>216</v>
      </c>
      <c r="AE2" s="102" t="s">
        <v>217</v>
      </c>
      <c r="AF2" s="87" t="s">
        <v>218</v>
      </c>
      <c r="AG2" s="100" t="s">
        <v>219</v>
      </c>
      <c r="AH2" s="87" t="s">
        <v>220</v>
      </c>
      <c r="AI2" s="87" t="s">
        <v>221</v>
      </c>
      <c r="AJ2" s="36"/>
      <c r="AK2" s="99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47" ht="53.25" customHeight="1" x14ac:dyDescent="0.2">
      <c r="A3" s="94"/>
      <c r="B3" s="94"/>
      <c r="C3" s="97"/>
      <c r="D3" s="98"/>
      <c r="E3" s="94"/>
      <c r="F3" s="94"/>
      <c r="G3" s="94"/>
      <c r="H3" s="96"/>
      <c r="I3" s="94"/>
      <c r="J3" s="94"/>
      <c r="K3" s="95"/>
      <c r="L3" s="94"/>
      <c r="M3" s="67" t="s">
        <v>222</v>
      </c>
      <c r="N3" s="68" t="s">
        <v>223</v>
      </c>
      <c r="O3" s="68" t="s">
        <v>224</v>
      </c>
      <c r="P3" s="67" t="s">
        <v>225</v>
      </c>
      <c r="Q3" s="89"/>
      <c r="R3" s="67" t="s">
        <v>226</v>
      </c>
      <c r="S3" s="68" t="s">
        <v>227</v>
      </c>
      <c r="T3" s="68" t="s">
        <v>228</v>
      </c>
      <c r="U3" s="67" t="s">
        <v>229</v>
      </c>
      <c r="V3" s="89"/>
      <c r="W3" s="67" t="s">
        <v>230</v>
      </c>
      <c r="X3" s="68" t="s">
        <v>231</v>
      </c>
      <c r="Y3" s="67" t="s">
        <v>232</v>
      </c>
      <c r="Z3" s="89"/>
      <c r="AA3" s="104"/>
      <c r="AB3" s="104"/>
      <c r="AC3" s="101"/>
      <c r="AD3" s="88"/>
      <c r="AE3" s="103"/>
      <c r="AF3" s="88"/>
      <c r="AG3" s="101"/>
      <c r="AH3" s="88"/>
      <c r="AI3" s="88"/>
      <c r="AJ3" s="36"/>
      <c r="AK3" s="99"/>
      <c r="AL3" s="36"/>
      <c r="AM3" s="36"/>
      <c r="AN3" s="36"/>
      <c r="AO3" s="36"/>
      <c r="AP3" s="36"/>
      <c r="AQ3" s="36"/>
      <c r="AR3" s="36"/>
      <c r="AS3" s="36"/>
      <c r="AT3" s="36"/>
      <c r="AU3" s="36"/>
    </row>
    <row r="4" spans="1:47" ht="23.25" x14ac:dyDescent="0.5">
      <c r="A4" s="8" t="s">
        <v>8</v>
      </c>
      <c r="B4" s="8">
        <v>321</v>
      </c>
      <c r="C4" s="9">
        <v>401</v>
      </c>
      <c r="D4" s="10">
        <v>502</v>
      </c>
      <c r="E4" s="14" t="s">
        <v>9</v>
      </c>
      <c r="F4" s="17">
        <v>236579</v>
      </c>
      <c r="G4" s="17">
        <v>286310</v>
      </c>
      <c r="H4" s="12">
        <v>49.731000000000002</v>
      </c>
      <c r="I4" s="10">
        <v>4</v>
      </c>
      <c r="J4" s="10" t="s">
        <v>200</v>
      </c>
      <c r="K4" s="13">
        <v>42122</v>
      </c>
      <c r="L4" s="14" t="s">
        <v>147</v>
      </c>
      <c r="M4" s="16">
        <v>37.5</v>
      </c>
      <c r="N4" s="16">
        <v>7.5250000000000004</v>
      </c>
      <c r="O4" s="16">
        <v>3.2250000000000001</v>
      </c>
      <c r="P4" s="16">
        <v>1.4</v>
      </c>
      <c r="Q4" s="16">
        <v>2.2053799999999999</v>
      </c>
      <c r="R4" s="16">
        <v>47.55</v>
      </c>
      <c r="S4" s="16">
        <v>1.55</v>
      </c>
      <c r="T4" s="16">
        <v>0.42499999999999999</v>
      </c>
      <c r="U4" s="16">
        <v>0.125</v>
      </c>
      <c r="V4" s="16">
        <v>4.2008099999999997</v>
      </c>
      <c r="W4" s="16">
        <v>0</v>
      </c>
      <c r="X4" s="16">
        <v>0</v>
      </c>
      <c r="Y4" s="16">
        <v>49.649999999999991</v>
      </c>
      <c r="Z4" s="16">
        <v>1.20583</v>
      </c>
      <c r="AA4" s="16">
        <v>162.81</v>
      </c>
      <c r="AB4" s="16">
        <v>128.74</v>
      </c>
      <c r="AC4" s="16">
        <v>0.13051933688960896</v>
      </c>
      <c r="AD4" s="16">
        <v>26.86</v>
      </c>
      <c r="AE4" s="16">
        <f t="shared" ref="AE4:AE14" si="0">AD4/(3.5*H4*1000)*100</f>
        <v>1.5431593401069182E-2</v>
      </c>
      <c r="AF4" s="16">
        <v>0</v>
      </c>
      <c r="AG4" s="16">
        <v>0</v>
      </c>
      <c r="AH4" s="16">
        <v>0</v>
      </c>
      <c r="AI4" s="16">
        <f>AH4/(3.5*H4*1000)*100</f>
        <v>0</v>
      </c>
      <c r="AJ4" s="36"/>
      <c r="AK4" s="35"/>
      <c r="AL4" s="37"/>
      <c r="AM4" s="37"/>
      <c r="AN4" s="36"/>
      <c r="AO4" s="36"/>
      <c r="AP4" s="36"/>
      <c r="AQ4" s="36"/>
      <c r="AR4" s="36"/>
      <c r="AS4" s="36"/>
      <c r="AT4" s="36"/>
      <c r="AU4" s="36"/>
    </row>
    <row r="5" spans="1:47" ht="23.25" x14ac:dyDescent="0.5">
      <c r="A5" s="8" t="s">
        <v>8</v>
      </c>
      <c r="B5" s="8">
        <v>321</v>
      </c>
      <c r="C5" s="9">
        <v>401</v>
      </c>
      <c r="D5" s="10">
        <v>502</v>
      </c>
      <c r="E5" s="14" t="s">
        <v>9</v>
      </c>
      <c r="F5" s="17">
        <v>286310</v>
      </c>
      <c r="G5" s="17">
        <v>236579</v>
      </c>
      <c r="H5" s="12">
        <v>49.731000000000002</v>
      </c>
      <c r="I5" s="10">
        <v>4</v>
      </c>
      <c r="J5" s="10" t="s">
        <v>11</v>
      </c>
      <c r="K5" s="13">
        <v>42122</v>
      </c>
      <c r="L5" s="14" t="s">
        <v>147</v>
      </c>
      <c r="M5" s="16">
        <v>35.15</v>
      </c>
      <c r="N5" s="16">
        <v>8.625</v>
      </c>
      <c r="O5" s="16">
        <v>4.1500000000000004</v>
      </c>
      <c r="P5" s="16">
        <v>1.9750000000000001</v>
      </c>
      <c r="Q5" s="16">
        <v>2.3607</v>
      </c>
      <c r="R5" s="16">
        <v>47.15</v>
      </c>
      <c r="S5" s="16">
        <v>2.35</v>
      </c>
      <c r="T5" s="16">
        <v>0.32500000000000001</v>
      </c>
      <c r="U5" s="16">
        <v>7.4999999999999997E-2</v>
      </c>
      <c r="V5" s="16">
        <v>4.9382099999999998</v>
      </c>
      <c r="W5" s="16">
        <v>0</v>
      </c>
      <c r="X5" s="16">
        <v>0</v>
      </c>
      <c r="Y5" s="16">
        <v>49.900000000000006</v>
      </c>
      <c r="Z5" s="16">
        <v>1.16029</v>
      </c>
      <c r="AA5" s="16">
        <v>561.80999999999995</v>
      </c>
      <c r="AB5" s="16">
        <v>75.31</v>
      </c>
      <c r="AC5" s="16">
        <v>0.3444043238336536</v>
      </c>
      <c r="AD5" s="16">
        <v>31.83</v>
      </c>
      <c r="AE5" s="16">
        <f t="shared" si="0"/>
        <v>1.8286955247804618E-2</v>
      </c>
      <c r="AF5" s="16">
        <v>10.37</v>
      </c>
      <c r="AG5" s="16">
        <v>5.9577670725646835E-3</v>
      </c>
      <c r="AH5" s="16">
        <v>0</v>
      </c>
      <c r="AI5" s="16">
        <f t="shared" ref="AI5:AI34" si="1">AH5/(3.5*H5*1000)*100</f>
        <v>0</v>
      </c>
      <c r="AJ5" s="36"/>
      <c r="AK5" s="35"/>
      <c r="AL5" s="37"/>
      <c r="AM5" s="37"/>
      <c r="AN5" s="36"/>
      <c r="AO5" s="36"/>
      <c r="AP5" s="36"/>
      <c r="AQ5" s="36"/>
      <c r="AR5" s="36"/>
      <c r="AS5" s="36"/>
      <c r="AT5" s="36"/>
      <c r="AU5" s="36"/>
    </row>
    <row r="6" spans="1:47" ht="23.25" x14ac:dyDescent="0.5">
      <c r="A6" s="8" t="s">
        <v>8</v>
      </c>
      <c r="B6" s="8">
        <v>321</v>
      </c>
      <c r="C6" s="9">
        <v>401</v>
      </c>
      <c r="D6" s="10">
        <v>503</v>
      </c>
      <c r="E6" s="8" t="s">
        <v>12</v>
      </c>
      <c r="F6" s="11">
        <v>286310</v>
      </c>
      <c r="G6" s="11">
        <v>292863</v>
      </c>
      <c r="H6" s="12">
        <v>6.1529999999999996</v>
      </c>
      <c r="I6" s="10">
        <v>4</v>
      </c>
      <c r="J6" s="10" t="s">
        <v>200</v>
      </c>
      <c r="K6" s="13">
        <v>42122</v>
      </c>
      <c r="L6" s="14" t="s">
        <v>147</v>
      </c>
      <c r="M6" s="16">
        <v>5.05</v>
      </c>
      <c r="N6" s="16">
        <v>1</v>
      </c>
      <c r="O6" s="16">
        <v>0.3</v>
      </c>
      <c r="P6" s="16">
        <v>0.22500000000000001</v>
      </c>
      <c r="Q6" s="16">
        <v>2.13734</v>
      </c>
      <c r="R6" s="16">
        <v>5.8</v>
      </c>
      <c r="S6" s="16">
        <v>0.625</v>
      </c>
      <c r="T6" s="16">
        <v>0.1</v>
      </c>
      <c r="U6" s="16">
        <v>0.05</v>
      </c>
      <c r="V6" s="16">
        <v>6.3857299999999997</v>
      </c>
      <c r="W6" s="16">
        <v>0</v>
      </c>
      <c r="X6" s="16">
        <v>0</v>
      </c>
      <c r="Y6" s="16">
        <v>6.5749999999999993</v>
      </c>
      <c r="Z6" s="16">
        <v>1.08403</v>
      </c>
      <c r="AA6" s="16">
        <v>58.04</v>
      </c>
      <c r="AB6" s="16">
        <v>7.96</v>
      </c>
      <c r="AC6" s="16">
        <v>0.27041049900808789</v>
      </c>
      <c r="AD6" s="16">
        <v>15.65</v>
      </c>
      <c r="AE6" s="16">
        <f t="shared" si="0"/>
        <v>7.2670706507859117E-2</v>
      </c>
      <c r="AF6" s="16">
        <v>29.68</v>
      </c>
      <c r="AG6" s="16">
        <v>0.12940637875782085</v>
      </c>
      <c r="AH6" s="16">
        <v>0</v>
      </c>
      <c r="AI6" s="16">
        <f t="shared" si="1"/>
        <v>0</v>
      </c>
      <c r="AJ6" s="36"/>
      <c r="AK6" s="35"/>
      <c r="AL6" s="37"/>
      <c r="AM6" s="37"/>
      <c r="AN6" s="36"/>
      <c r="AO6" s="36"/>
      <c r="AP6" s="36"/>
      <c r="AQ6" s="36"/>
      <c r="AR6" s="36"/>
      <c r="AS6" s="36"/>
      <c r="AT6" s="36"/>
      <c r="AU6" s="36"/>
    </row>
    <row r="7" spans="1:47" s="6" customFormat="1" ht="23.25" x14ac:dyDescent="0.5">
      <c r="A7" s="8" t="s">
        <v>8</v>
      </c>
      <c r="B7" s="8">
        <v>321</v>
      </c>
      <c r="C7" s="9">
        <v>401</v>
      </c>
      <c r="D7" s="10">
        <v>503</v>
      </c>
      <c r="E7" s="8" t="s">
        <v>12</v>
      </c>
      <c r="F7" s="11">
        <v>292863</v>
      </c>
      <c r="G7" s="11">
        <v>286310</v>
      </c>
      <c r="H7" s="12">
        <v>6.5529999999999999</v>
      </c>
      <c r="I7" s="10">
        <v>4</v>
      </c>
      <c r="J7" s="10" t="s">
        <v>11</v>
      </c>
      <c r="K7" s="13">
        <v>42122</v>
      </c>
      <c r="L7" s="14" t="s">
        <v>147</v>
      </c>
      <c r="M7" s="16">
        <v>4.8250000000000002</v>
      </c>
      <c r="N7" s="16">
        <v>1.4</v>
      </c>
      <c r="O7" s="16">
        <v>0.22500000000000001</v>
      </c>
      <c r="P7" s="16">
        <v>7.4999999999999997E-2</v>
      </c>
      <c r="Q7" s="16">
        <v>2.2305700000000002</v>
      </c>
      <c r="R7" s="16">
        <v>6.4249999999999998</v>
      </c>
      <c r="S7" s="16">
        <v>0.1</v>
      </c>
      <c r="T7" s="16">
        <v>0</v>
      </c>
      <c r="U7" s="16">
        <v>0</v>
      </c>
      <c r="V7" s="16">
        <v>5.4412799999999999</v>
      </c>
      <c r="W7" s="16">
        <v>0</v>
      </c>
      <c r="X7" s="16">
        <v>0</v>
      </c>
      <c r="Y7" s="16">
        <v>6.5249999999999995</v>
      </c>
      <c r="Z7" s="16">
        <v>1.20323</v>
      </c>
      <c r="AA7" s="16">
        <v>0</v>
      </c>
      <c r="AB7" s="16">
        <v>0</v>
      </c>
      <c r="AC7" s="16">
        <v>0</v>
      </c>
      <c r="AD7" s="16">
        <v>11</v>
      </c>
      <c r="AE7" s="16">
        <f t="shared" si="0"/>
        <v>4.7960585119138456E-2</v>
      </c>
      <c r="AF7" s="16">
        <v>0</v>
      </c>
      <c r="AG7" s="16">
        <v>0</v>
      </c>
      <c r="AH7" s="16">
        <v>0</v>
      </c>
      <c r="AI7" s="16">
        <f t="shared" si="1"/>
        <v>0</v>
      </c>
      <c r="AJ7" s="36"/>
      <c r="AK7" s="35"/>
      <c r="AL7" s="37"/>
      <c r="AM7" s="37"/>
      <c r="AN7" s="36"/>
      <c r="AO7" s="36"/>
      <c r="AP7" s="36"/>
      <c r="AQ7" s="36"/>
      <c r="AR7" s="36"/>
      <c r="AS7" s="36"/>
      <c r="AT7" s="36"/>
      <c r="AU7" s="36"/>
    </row>
    <row r="8" spans="1:47" ht="23.25" x14ac:dyDescent="0.5">
      <c r="A8" s="8" t="s">
        <v>8</v>
      </c>
      <c r="B8" s="8">
        <v>321</v>
      </c>
      <c r="C8" s="9">
        <v>403</v>
      </c>
      <c r="D8" s="10">
        <v>100</v>
      </c>
      <c r="E8" s="8" t="s">
        <v>13</v>
      </c>
      <c r="F8" s="11">
        <v>250</v>
      </c>
      <c r="G8" s="11">
        <v>14276</v>
      </c>
      <c r="H8" s="12">
        <v>14.026</v>
      </c>
      <c r="I8" s="10">
        <v>4</v>
      </c>
      <c r="J8" s="10" t="s">
        <v>200</v>
      </c>
      <c r="K8" s="13">
        <v>42124</v>
      </c>
      <c r="L8" s="14" t="s">
        <v>147</v>
      </c>
      <c r="M8" s="16">
        <v>10.725</v>
      </c>
      <c r="N8" s="16">
        <v>1.825</v>
      </c>
      <c r="O8" s="16">
        <v>1</v>
      </c>
      <c r="P8" s="16">
        <v>0.625</v>
      </c>
      <c r="Q8" s="16">
        <v>2.1788500000000002</v>
      </c>
      <c r="R8" s="16">
        <v>13.75</v>
      </c>
      <c r="S8" s="16">
        <v>0.35</v>
      </c>
      <c r="T8" s="16">
        <v>7.4999999999999997E-2</v>
      </c>
      <c r="U8" s="16">
        <v>0</v>
      </c>
      <c r="V8" s="16">
        <v>4.1316300000000004</v>
      </c>
      <c r="W8" s="16">
        <v>0</v>
      </c>
      <c r="X8" s="16">
        <v>0</v>
      </c>
      <c r="Y8" s="16">
        <v>14.174999999999999</v>
      </c>
      <c r="Z8" s="16">
        <v>1.1170199999999999</v>
      </c>
      <c r="AA8" s="16">
        <v>3</v>
      </c>
      <c r="AB8" s="16">
        <v>5.59</v>
      </c>
      <c r="AC8" s="16">
        <v>1.1804607769244873E-2</v>
      </c>
      <c r="AD8" s="16">
        <v>283.23</v>
      </c>
      <c r="AE8" s="16">
        <f t="shared" si="0"/>
        <v>0.57694893157605276</v>
      </c>
      <c r="AF8" s="16">
        <v>43.35</v>
      </c>
      <c r="AG8" s="16">
        <v>8.8305392027051802E-2</v>
      </c>
      <c r="AH8" s="16">
        <v>0</v>
      </c>
      <c r="AI8" s="16">
        <f t="shared" si="1"/>
        <v>0</v>
      </c>
      <c r="AJ8" s="36"/>
      <c r="AK8" s="35"/>
      <c r="AL8" s="37"/>
      <c r="AM8" s="37"/>
      <c r="AN8" s="36"/>
      <c r="AO8" s="36"/>
      <c r="AP8" s="36"/>
      <c r="AQ8" s="36"/>
      <c r="AR8" s="36"/>
      <c r="AS8" s="36"/>
      <c r="AT8" s="36"/>
      <c r="AU8" s="36"/>
    </row>
    <row r="9" spans="1:47" ht="23.25" x14ac:dyDescent="0.5">
      <c r="A9" s="8" t="s">
        <v>8</v>
      </c>
      <c r="B9" s="8">
        <v>321</v>
      </c>
      <c r="C9" s="9">
        <v>403</v>
      </c>
      <c r="D9" s="10">
        <v>100</v>
      </c>
      <c r="E9" s="8" t="s">
        <v>13</v>
      </c>
      <c r="F9" s="11">
        <v>14276</v>
      </c>
      <c r="G9" s="11">
        <v>250</v>
      </c>
      <c r="H9" s="12">
        <v>14.026</v>
      </c>
      <c r="I9" s="10">
        <v>4</v>
      </c>
      <c r="J9" s="10" t="s">
        <v>11</v>
      </c>
      <c r="K9" s="13">
        <v>42124</v>
      </c>
      <c r="L9" s="14" t="s">
        <v>147</v>
      </c>
      <c r="M9" s="16">
        <v>9.15</v>
      </c>
      <c r="N9" s="16">
        <v>1.85</v>
      </c>
      <c r="O9" s="16">
        <v>1.625</v>
      </c>
      <c r="P9" s="16">
        <v>1.4</v>
      </c>
      <c r="Q9" s="16">
        <v>2.5811799999999998</v>
      </c>
      <c r="R9" s="16">
        <v>10.475</v>
      </c>
      <c r="S9" s="16">
        <v>2</v>
      </c>
      <c r="T9" s="16">
        <v>0.92500000000000004</v>
      </c>
      <c r="U9" s="16">
        <v>0.625</v>
      </c>
      <c r="V9" s="16">
        <v>7.3011799999999996</v>
      </c>
      <c r="W9" s="16">
        <v>0</v>
      </c>
      <c r="X9" s="16">
        <v>0</v>
      </c>
      <c r="Y9" s="16">
        <v>14.025</v>
      </c>
      <c r="Z9" s="16">
        <v>1.1765300000000001</v>
      </c>
      <c r="AA9" s="16">
        <v>197.93</v>
      </c>
      <c r="AB9" s="16">
        <v>21.75</v>
      </c>
      <c r="AC9" s="16">
        <v>0.42534273084679469</v>
      </c>
      <c r="AD9" s="16">
        <v>339.17</v>
      </c>
      <c r="AE9" s="16">
        <f t="shared" si="0"/>
        <v>0.69090057240634739</v>
      </c>
      <c r="AF9" s="16">
        <v>441.9</v>
      </c>
      <c r="AG9" s="16">
        <v>0.90016499969444497</v>
      </c>
      <c r="AH9" s="16">
        <v>0</v>
      </c>
      <c r="AI9" s="16">
        <f t="shared" si="1"/>
        <v>0</v>
      </c>
      <c r="AJ9" s="36"/>
      <c r="AK9" s="35"/>
      <c r="AL9" s="37"/>
      <c r="AM9" s="37"/>
      <c r="AN9" s="36"/>
      <c r="AO9" s="36"/>
      <c r="AP9" s="36"/>
      <c r="AQ9" s="36"/>
      <c r="AR9" s="36"/>
      <c r="AS9" s="36"/>
      <c r="AT9" s="36"/>
      <c r="AU9" s="36"/>
    </row>
    <row r="10" spans="1:47" ht="23.25" x14ac:dyDescent="0.5">
      <c r="A10" s="8" t="s">
        <v>8</v>
      </c>
      <c r="B10" s="8">
        <v>321</v>
      </c>
      <c r="C10" s="9">
        <v>408</v>
      </c>
      <c r="D10" s="10">
        <v>101</v>
      </c>
      <c r="E10" s="8" t="s">
        <v>14</v>
      </c>
      <c r="F10" s="11">
        <v>284</v>
      </c>
      <c r="G10" s="11">
        <v>28721</v>
      </c>
      <c r="H10" s="12">
        <v>28.437000000000001</v>
      </c>
      <c r="I10" s="10">
        <v>4</v>
      </c>
      <c r="J10" s="10" t="s">
        <v>200</v>
      </c>
      <c r="K10" s="13">
        <v>42123</v>
      </c>
      <c r="L10" s="14" t="s">
        <v>147</v>
      </c>
      <c r="M10" s="16">
        <v>23.225000000000001</v>
      </c>
      <c r="N10" s="16">
        <v>3.8</v>
      </c>
      <c r="O10" s="16">
        <v>1.05</v>
      </c>
      <c r="P10" s="16">
        <v>0.27500000000000002</v>
      </c>
      <c r="Q10" s="16">
        <v>1.99004</v>
      </c>
      <c r="R10" s="16">
        <v>28.3</v>
      </c>
      <c r="S10" s="16">
        <v>0.05</v>
      </c>
      <c r="T10" s="16">
        <v>0</v>
      </c>
      <c r="U10" s="16">
        <v>0</v>
      </c>
      <c r="V10" s="16">
        <v>2.63429</v>
      </c>
      <c r="W10" s="16">
        <v>0</v>
      </c>
      <c r="X10" s="16">
        <v>0</v>
      </c>
      <c r="Y10" s="16">
        <v>28.35</v>
      </c>
      <c r="Z10" s="16">
        <v>1.0689</v>
      </c>
      <c r="AA10" s="16">
        <v>15.12</v>
      </c>
      <c r="AB10" s="16">
        <v>1.1000000000000001</v>
      </c>
      <c r="AC10" s="16">
        <v>1.5744075877001291E-2</v>
      </c>
      <c r="AD10" s="16">
        <v>0</v>
      </c>
      <c r="AE10" s="16">
        <f t="shared" si="0"/>
        <v>0</v>
      </c>
      <c r="AF10" s="16">
        <v>0</v>
      </c>
      <c r="AG10" s="16">
        <v>0</v>
      </c>
      <c r="AH10" s="16">
        <v>0</v>
      </c>
      <c r="AI10" s="16">
        <f t="shared" si="1"/>
        <v>0</v>
      </c>
      <c r="AJ10" s="36"/>
      <c r="AK10" s="35"/>
      <c r="AL10" s="37"/>
      <c r="AM10" s="37"/>
      <c r="AN10" s="36"/>
      <c r="AO10" s="36"/>
      <c r="AP10" s="36"/>
      <c r="AQ10" s="36"/>
      <c r="AR10" s="36"/>
      <c r="AS10" s="36"/>
      <c r="AT10" s="36"/>
      <c r="AU10" s="36"/>
    </row>
    <row r="11" spans="1:47" ht="23.25" x14ac:dyDescent="0.5">
      <c r="A11" s="8" t="s">
        <v>8</v>
      </c>
      <c r="B11" s="8">
        <v>321</v>
      </c>
      <c r="C11" s="9">
        <v>408</v>
      </c>
      <c r="D11" s="10">
        <v>101</v>
      </c>
      <c r="E11" s="8" t="s">
        <v>14</v>
      </c>
      <c r="F11" s="11">
        <v>28721</v>
      </c>
      <c r="G11" s="11">
        <v>284</v>
      </c>
      <c r="H11" s="12">
        <v>28.437000000000001</v>
      </c>
      <c r="I11" s="10">
        <v>4</v>
      </c>
      <c r="J11" s="10" t="s">
        <v>11</v>
      </c>
      <c r="K11" s="13">
        <v>42123</v>
      </c>
      <c r="L11" s="14" t="s">
        <v>147</v>
      </c>
      <c r="M11" s="16">
        <v>21.45</v>
      </c>
      <c r="N11" s="16">
        <v>5.05</v>
      </c>
      <c r="O11" s="16">
        <v>1.4</v>
      </c>
      <c r="P11" s="16">
        <v>0.45</v>
      </c>
      <c r="Q11" s="16">
        <v>2.1363400000000001</v>
      </c>
      <c r="R11" s="16">
        <v>28.2</v>
      </c>
      <c r="S11" s="16">
        <v>0.125</v>
      </c>
      <c r="T11" s="16">
        <v>2.5000000000000001E-2</v>
      </c>
      <c r="U11" s="16">
        <v>0</v>
      </c>
      <c r="V11" s="16">
        <v>2.9494400000000001</v>
      </c>
      <c r="W11" s="16">
        <v>0</v>
      </c>
      <c r="X11" s="16">
        <v>0</v>
      </c>
      <c r="Y11" s="16">
        <v>28.349999999999998</v>
      </c>
      <c r="Z11" s="16">
        <v>1.10764</v>
      </c>
      <c r="AA11" s="16">
        <v>70.900000000000006</v>
      </c>
      <c r="AB11" s="16">
        <v>0</v>
      </c>
      <c r="AC11" s="16">
        <v>7.1235161434549568E-2</v>
      </c>
      <c r="AD11" s="16">
        <v>0</v>
      </c>
      <c r="AE11" s="16">
        <f t="shared" si="0"/>
        <v>0</v>
      </c>
      <c r="AF11" s="16">
        <v>20.66</v>
      </c>
      <c r="AG11" s="16">
        <v>2.0757664812944908E-2</v>
      </c>
      <c r="AH11" s="16">
        <v>0</v>
      </c>
      <c r="AI11" s="16">
        <f t="shared" si="1"/>
        <v>0</v>
      </c>
      <c r="AJ11" s="36"/>
      <c r="AK11" s="35"/>
      <c r="AL11" s="37"/>
      <c r="AM11" s="37"/>
      <c r="AN11" s="36"/>
      <c r="AO11" s="36"/>
      <c r="AP11" s="36"/>
      <c r="AQ11" s="36"/>
      <c r="AR11" s="36"/>
      <c r="AS11" s="36"/>
      <c r="AT11" s="36"/>
      <c r="AU11" s="36"/>
    </row>
    <row r="12" spans="1:47" ht="23.25" x14ac:dyDescent="0.5">
      <c r="A12" s="8" t="s">
        <v>8</v>
      </c>
      <c r="B12" s="8">
        <v>321</v>
      </c>
      <c r="C12" s="9">
        <v>408</v>
      </c>
      <c r="D12" s="10">
        <v>102</v>
      </c>
      <c r="E12" s="8" t="s">
        <v>15</v>
      </c>
      <c r="F12" s="11">
        <v>28721</v>
      </c>
      <c r="G12" s="11">
        <v>70891</v>
      </c>
      <c r="H12" s="12">
        <v>42.17</v>
      </c>
      <c r="I12" s="10">
        <v>4</v>
      </c>
      <c r="J12" s="10" t="s">
        <v>200</v>
      </c>
      <c r="K12" s="13">
        <v>42123</v>
      </c>
      <c r="L12" s="14" t="s">
        <v>147</v>
      </c>
      <c r="M12" s="16">
        <v>31</v>
      </c>
      <c r="N12" s="16">
        <v>7.1749999999999998</v>
      </c>
      <c r="O12" s="16">
        <v>2.5499999999999998</v>
      </c>
      <c r="P12" s="16">
        <v>1.5</v>
      </c>
      <c r="Q12" s="16">
        <v>2.2632400000000001</v>
      </c>
      <c r="R12" s="16">
        <v>35.725000000000001</v>
      </c>
      <c r="S12" s="16">
        <v>3.2749999999999999</v>
      </c>
      <c r="T12" s="16">
        <v>1.375</v>
      </c>
      <c r="U12" s="16">
        <v>1.85</v>
      </c>
      <c r="V12" s="16">
        <v>5.6013900000000003</v>
      </c>
      <c r="W12" s="16">
        <v>0</v>
      </c>
      <c r="X12" s="16">
        <v>0</v>
      </c>
      <c r="Y12" s="16">
        <v>42.225000000000001</v>
      </c>
      <c r="Z12" s="16">
        <v>1.1416200000000001</v>
      </c>
      <c r="AA12" s="16">
        <v>1030.6199999999999</v>
      </c>
      <c r="AB12" s="16">
        <v>0</v>
      </c>
      <c r="AC12" s="16">
        <v>0.69827568684576036</v>
      </c>
      <c r="AD12" s="16">
        <v>0</v>
      </c>
      <c r="AE12" s="16">
        <f t="shared" si="0"/>
        <v>0</v>
      </c>
      <c r="AF12" s="16">
        <v>0</v>
      </c>
      <c r="AG12" s="16">
        <v>0</v>
      </c>
      <c r="AH12" s="16">
        <v>0</v>
      </c>
      <c r="AI12" s="16">
        <f t="shared" si="1"/>
        <v>0</v>
      </c>
      <c r="AJ12" s="36"/>
      <c r="AK12" s="35"/>
      <c r="AL12" s="37"/>
      <c r="AM12" s="37"/>
      <c r="AN12" s="36"/>
      <c r="AO12" s="36"/>
      <c r="AP12" s="36"/>
      <c r="AQ12" s="36"/>
      <c r="AR12" s="36"/>
      <c r="AS12" s="36"/>
      <c r="AT12" s="36"/>
      <c r="AU12" s="36"/>
    </row>
    <row r="13" spans="1:47" ht="23.25" x14ac:dyDescent="0.5">
      <c r="A13" s="8" t="s">
        <v>8</v>
      </c>
      <c r="B13" s="8">
        <v>321</v>
      </c>
      <c r="C13" s="9">
        <v>408</v>
      </c>
      <c r="D13" s="10">
        <v>102</v>
      </c>
      <c r="E13" s="8" t="s">
        <v>15</v>
      </c>
      <c r="F13" s="11">
        <v>70891</v>
      </c>
      <c r="G13" s="11">
        <v>28721</v>
      </c>
      <c r="H13" s="12">
        <v>42.17</v>
      </c>
      <c r="I13" s="10">
        <v>4</v>
      </c>
      <c r="J13" s="10" t="s">
        <v>16</v>
      </c>
      <c r="K13" s="13">
        <v>42123</v>
      </c>
      <c r="L13" s="14" t="s">
        <v>147</v>
      </c>
      <c r="M13" s="16">
        <v>30.6</v>
      </c>
      <c r="N13" s="16">
        <v>7.5250000000000004</v>
      </c>
      <c r="O13" s="16">
        <v>2.7749999999999999</v>
      </c>
      <c r="P13" s="16">
        <v>1.325</v>
      </c>
      <c r="Q13" s="16">
        <v>2.25373</v>
      </c>
      <c r="R13" s="16">
        <v>39.15</v>
      </c>
      <c r="S13" s="16">
        <v>2.5</v>
      </c>
      <c r="T13" s="16">
        <v>0.45</v>
      </c>
      <c r="U13" s="16">
        <v>0.125</v>
      </c>
      <c r="V13" s="16">
        <v>4.9767299999999999</v>
      </c>
      <c r="W13" s="16">
        <v>0</v>
      </c>
      <c r="X13" s="16">
        <v>0</v>
      </c>
      <c r="Y13" s="16">
        <v>42.225000000000001</v>
      </c>
      <c r="Z13" s="16">
        <v>1.1046</v>
      </c>
      <c r="AA13" s="16">
        <v>56.27</v>
      </c>
      <c r="AB13" s="16">
        <v>0</v>
      </c>
      <c r="AC13" s="16">
        <v>3.8124597716724822E-2</v>
      </c>
      <c r="AD13" s="16">
        <v>0</v>
      </c>
      <c r="AE13" s="16">
        <f t="shared" si="0"/>
        <v>0</v>
      </c>
      <c r="AF13" s="16">
        <v>0</v>
      </c>
      <c r="AG13" s="16">
        <v>0</v>
      </c>
      <c r="AH13" s="16">
        <v>0</v>
      </c>
      <c r="AI13" s="16">
        <f t="shared" si="1"/>
        <v>0</v>
      </c>
      <c r="AJ13" s="36"/>
      <c r="AK13" s="35"/>
      <c r="AL13" s="37"/>
      <c r="AM13" s="37"/>
      <c r="AN13" s="36"/>
      <c r="AO13" s="36"/>
      <c r="AP13" s="36"/>
      <c r="AQ13" s="36"/>
      <c r="AR13" s="36"/>
      <c r="AS13" s="36"/>
      <c r="AT13" s="36"/>
      <c r="AU13" s="36"/>
    </row>
    <row r="14" spans="1:47" ht="23.25" x14ac:dyDescent="0.5">
      <c r="A14" s="8" t="s">
        <v>8</v>
      </c>
      <c r="B14" s="8">
        <v>321</v>
      </c>
      <c r="C14" s="9">
        <v>4013</v>
      </c>
      <c r="D14" s="10">
        <v>102</v>
      </c>
      <c r="E14" s="8" t="s">
        <v>17</v>
      </c>
      <c r="F14" s="11">
        <v>35636</v>
      </c>
      <c r="G14" s="11">
        <v>69763</v>
      </c>
      <c r="H14" s="12">
        <v>34.127000000000002</v>
      </c>
      <c r="I14" s="10">
        <v>2</v>
      </c>
      <c r="J14" s="10" t="s">
        <v>201</v>
      </c>
      <c r="K14" s="13">
        <v>42123</v>
      </c>
      <c r="L14" s="14" t="s">
        <v>147</v>
      </c>
      <c r="M14" s="16">
        <v>26.1</v>
      </c>
      <c r="N14" s="16">
        <v>5.45</v>
      </c>
      <c r="O14" s="16">
        <v>2.0249999999999999</v>
      </c>
      <c r="P14" s="16">
        <v>0.5</v>
      </c>
      <c r="Q14" s="16">
        <v>2.1836799999999998</v>
      </c>
      <c r="R14" s="16">
        <v>32.875</v>
      </c>
      <c r="S14" s="16">
        <v>1.0249999999999999</v>
      </c>
      <c r="T14" s="16">
        <v>0.17499999999999999</v>
      </c>
      <c r="U14" s="16">
        <v>0</v>
      </c>
      <c r="V14" s="16">
        <v>3.4846599999999999</v>
      </c>
      <c r="W14" s="16">
        <v>0</v>
      </c>
      <c r="X14" s="16">
        <v>0</v>
      </c>
      <c r="Y14" s="16">
        <v>34.074999999999996</v>
      </c>
      <c r="Z14" s="16">
        <v>1.0944</v>
      </c>
      <c r="AA14" s="16">
        <v>9.68</v>
      </c>
      <c r="AB14" s="16">
        <v>268</v>
      </c>
      <c r="AC14" s="16">
        <v>0.1202901766092202</v>
      </c>
      <c r="AD14" s="16">
        <v>0</v>
      </c>
      <c r="AE14" s="16">
        <f t="shared" si="0"/>
        <v>0</v>
      </c>
      <c r="AF14" s="16">
        <v>0</v>
      </c>
      <c r="AG14" s="16">
        <v>0</v>
      </c>
      <c r="AH14" s="16">
        <v>0</v>
      </c>
      <c r="AI14" s="16">
        <f t="shared" si="1"/>
        <v>0</v>
      </c>
      <c r="AJ14" s="36"/>
      <c r="AK14" s="35"/>
      <c r="AL14" s="37"/>
      <c r="AM14" s="37"/>
      <c r="AN14" s="36"/>
      <c r="AO14" s="36"/>
      <c r="AP14" s="36"/>
      <c r="AQ14" s="36"/>
      <c r="AR14" s="36"/>
      <c r="AS14" s="36"/>
      <c r="AT14" s="36"/>
      <c r="AU14" s="36"/>
    </row>
    <row r="15" spans="1:47" s="5" customFormat="1" ht="23.25" x14ac:dyDescent="0.5">
      <c r="A15" s="8" t="s">
        <v>148</v>
      </c>
      <c r="B15" s="8">
        <v>321</v>
      </c>
      <c r="C15" s="9">
        <v>4015</v>
      </c>
      <c r="D15" s="10">
        <v>200</v>
      </c>
      <c r="E15" s="8" t="s">
        <v>149</v>
      </c>
      <c r="F15" s="11" t="s">
        <v>150</v>
      </c>
      <c r="G15" s="11" t="s">
        <v>85</v>
      </c>
      <c r="H15" s="12">
        <v>24.07</v>
      </c>
      <c r="I15" s="10">
        <v>2</v>
      </c>
      <c r="J15" s="10" t="s">
        <v>16</v>
      </c>
      <c r="K15" s="13">
        <v>42122</v>
      </c>
      <c r="L15" s="14" t="s">
        <v>147</v>
      </c>
      <c r="M15" s="16">
        <v>16.95</v>
      </c>
      <c r="N15" s="16">
        <v>5.35</v>
      </c>
      <c r="O15" s="16">
        <v>1.625</v>
      </c>
      <c r="P15" s="16">
        <v>0.25</v>
      </c>
      <c r="Q15" s="16">
        <v>2.2512099999999999</v>
      </c>
      <c r="R15" s="16">
        <v>24</v>
      </c>
      <c r="S15" s="16">
        <v>0.17499999999999999</v>
      </c>
      <c r="T15" s="16">
        <v>0</v>
      </c>
      <c r="U15" s="16">
        <v>0</v>
      </c>
      <c r="V15" s="16">
        <v>3.70906</v>
      </c>
      <c r="W15" s="16">
        <v>0</v>
      </c>
      <c r="X15" s="16">
        <v>0</v>
      </c>
      <c r="Y15" s="16">
        <v>24.175000000000001</v>
      </c>
      <c r="Z15" s="16">
        <v>1.4743299999999999</v>
      </c>
      <c r="AA15" s="16">
        <v>15.52</v>
      </c>
      <c r="AB15" s="16">
        <v>154.86000000000001</v>
      </c>
      <c r="AC15" s="16">
        <f>(AA15+AB15*0.5)/(3.5*H15*1000)*100</f>
        <v>0.11033295744554572</v>
      </c>
      <c r="AD15" s="16">
        <v>43.65</v>
      </c>
      <c r="AE15" s="16">
        <f>AD15/(3.5*H15*1000)*100</f>
        <v>5.1813163985993234E-2</v>
      </c>
      <c r="AF15" s="16">
        <v>0</v>
      </c>
      <c r="AG15" s="16">
        <v>0</v>
      </c>
      <c r="AH15" s="16">
        <v>0</v>
      </c>
      <c r="AI15" s="16">
        <f t="shared" si="1"/>
        <v>0</v>
      </c>
      <c r="AJ15" s="36"/>
      <c r="AK15" s="35"/>
      <c r="AL15" s="37"/>
      <c r="AM15" s="37"/>
      <c r="AN15" s="36"/>
      <c r="AO15" s="36"/>
      <c r="AP15" s="36"/>
      <c r="AQ15" s="36"/>
      <c r="AR15" s="36"/>
      <c r="AS15" s="36"/>
      <c r="AT15" s="36"/>
      <c r="AU15" s="36"/>
    </row>
    <row r="16" spans="1:47" s="28" customFormat="1" ht="23.25" x14ac:dyDescent="0.5">
      <c r="A16" s="29" t="s">
        <v>8</v>
      </c>
      <c r="B16" s="32">
        <v>321</v>
      </c>
      <c r="C16" s="32">
        <v>4016</v>
      </c>
      <c r="D16" s="32">
        <v>101</v>
      </c>
      <c r="E16" s="32" t="s">
        <v>164</v>
      </c>
      <c r="F16" s="30">
        <v>13500</v>
      </c>
      <c r="G16" s="30" t="s">
        <v>166</v>
      </c>
      <c r="H16" s="32">
        <v>5.2290000000000001</v>
      </c>
      <c r="I16" s="29">
        <v>4</v>
      </c>
      <c r="J16" s="32" t="s">
        <v>201</v>
      </c>
      <c r="K16" s="31">
        <v>42124</v>
      </c>
      <c r="L16" s="14" t="s">
        <v>147</v>
      </c>
      <c r="M16" s="16">
        <v>3.25</v>
      </c>
      <c r="N16" s="16">
        <v>1.5</v>
      </c>
      <c r="O16" s="16">
        <v>0.52500000000000002</v>
      </c>
      <c r="P16" s="16">
        <v>0</v>
      </c>
      <c r="Q16" s="16">
        <v>2.6389999999999998</v>
      </c>
      <c r="R16" s="16">
        <v>5.2750000000000004</v>
      </c>
      <c r="S16" s="16">
        <v>0</v>
      </c>
      <c r="T16" s="16">
        <v>0</v>
      </c>
      <c r="U16" s="16">
        <v>0</v>
      </c>
      <c r="V16" s="16">
        <v>2.9630000000000001</v>
      </c>
      <c r="W16" s="16">
        <v>0</v>
      </c>
      <c r="X16" s="16">
        <v>0</v>
      </c>
      <c r="Y16" s="16">
        <v>5.2750000000000004</v>
      </c>
      <c r="Z16" s="16">
        <v>1.321</v>
      </c>
      <c r="AA16" s="16">
        <v>0</v>
      </c>
      <c r="AB16" s="16">
        <v>0</v>
      </c>
      <c r="AC16" s="16">
        <f t="shared" ref="AC16:AC34" si="2">(AA16+AB16*0.5)/(3.5*H16*1000)*100</f>
        <v>0</v>
      </c>
      <c r="AD16" s="16">
        <v>16.2</v>
      </c>
      <c r="AE16" s="16">
        <f t="shared" ref="AE16:AE34" si="3">AD16/(3.5*H16*1000)*100</f>
        <v>8.8517334644701254E-2</v>
      </c>
      <c r="AF16" s="16">
        <v>0</v>
      </c>
      <c r="AG16" s="16">
        <v>0</v>
      </c>
      <c r="AH16" s="16">
        <v>0</v>
      </c>
      <c r="AI16" s="16">
        <f t="shared" si="1"/>
        <v>0</v>
      </c>
      <c r="AJ16" s="36"/>
      <c r="AK16" s="35"/>
      <c r="AL16" s="37"/>
      <c r="AM16" s="37"/>
      <c r="AN16" s="36"/>
      <c r="AO16" s="36"/>
      <c r="AP16" s="36"/>
      <c r="AQ16" s="36"/>
      <c r="AR16" s="36"/>
      <c r="AS16" s="36"/>
      <c r="AT16" s="36"/>
      <c r="AU16" s="36"/>
    </row>
    <row r="17" spans="1:47" s="28" customFormat="1" ht="23.25" x14ac:dyDescent="0.5">
      <c r="A17" s="29" t="s">
        <v>8</v>
      </c>
      <c r="B17" s="32">
        <v>321</v>
      </c>
      <c r="C17" s="32">
        <v>4016</v>
      </c>
      <c r="D17" s="32">
        <v>101</v>
      </c>
      <c r="E17" s="32" t="s">
        <v>164</v>
      </c>
      <c r="F17" s="30" t="s">
        <v>166</v>
      </c>
      <c r="G17" s="30">
        <v>13500</v>
      </c>
      <c r="H17" s="32">
        <v>5.2290000000000001</v>
      </c>
      <c r="I17" s="29">
        <v>4</v>
      </c>
      <c r="J17" s="32" t="s">
        <v>16</v>
      </c>
      <c r="K17" s="31">
        <v>42124</v>
      </c>
      <c r="L17" s="14" t="s">
        <v>147</v>
      </c>
      <c r="M17" s="16">
        <v>3.125</v>
      </c>
      <c r="N17" s="16">
        <v>1.675</v>
      </c>
      <c r="O17" s="16">
        <v>0.47499999999999998</v>
      </c>
      <c r="P17" s="16">
        <v>0</v>
      </c>
      <c r="Q17" s="16">
        <v>2.7120000000000002</v>
      </c>
      <c r="R17" s="16">
        <v>5.2750000000000004</v>
      </c>
      <c r="S17" s="16">
        <v>0</v>
      </c>
      <c r="T17" s="16">
        <v>0</v>
      </c>
      <c r="U17" s="16">
        <v>0</v>
      </c>
      <c r="V17" s="16">
        <v>3.214</v>
      </c>
      <c r="W17" s="16">
        <v>0</v>
      </c>
      <c r="X17" s="16">
        <v>0</v>
      </c>
      <c r="Y17" s="16">
        <v>5.2750000000000004</v>
      </c>
      <c r="Z17" s="16">
        <v>1.286</v>
      </c>
      <c r="AA17" s="16">
        <v>0</v>
      </c>
      <c r="AB17" s="16">
        <v>2.5</v>
      </c>
      <c r="AC17" s="16">
        <f t="shared" si="2"/>
        <v>6.8300412534491707E-3</v>
      </c>
      <c r="AD17" s="16">
        <v>21.5</v>
      </c>
      <c r="AE17" s="16">
        <f t="shared" si="3"/>
        <v>0.11747670955932574</v>
      </c>
      <c r="AF17" s="16">
        <v>0</v>
      </c>
      <c r="AG17" s="16">
        <v>0</v>
      </c>
      <c r="AH17" s="16">
        <v>0</v>
      </c>
      <c r="AI17" s="16">
        <f t="shared" si="1"/>
        <v>0</v>
      </c>
      <c r="AJ17" s="36"/>
      <c r="AK17" s="35"/>
      <c r="AL17" s="37"/>
      <c r="AM17" s="37"/>
      <c r="AN17" s="36"/>
      <c r="AO17" s="36"/>
      <c r="AP17" s="36"/>
      <c r="AQ17" s="36"/>
      <c r="AR17" s="36"/>
      <c r="AS17" s="36"/>
      <c r="AT17" s="36"/>
      <c r="AU17" s="36"/>
    </row>
    <row r="18" spans="1:47" ht="23.25" x14ac:dyDescent="0.5">
      <c r="A18" s="8" t="s">
        <v>8</v>
      </c>
      <c r="B18" s="8">
        <v>321</v>
      </c>
      <c r="C18" s="9">
        <v>4016</v>
      </c>
      <c r="D18" s="10">
        <v>102</v>
      </c>
      <c r="E18" s="8" t="s">
        <v>18</v>
      </c>
      <c r="F18" s="11">
        <v>23250</v>
      </c>
      <c r="G18" s="11">
        <v>40789</v>
      </c>
      <c r="H18" s="12">
        <v>17.539000000000001</v>
      </c>
      <c r="I18" s="10">
        <v>2</v>
      </c>
      <c r="J18" s="10" t="s">
        <v>16</v>
      </c>
      <c r="K18" s="13">
        <v>42124</v>
      </c>
      <c r="L18" s="14" t="s">
        <v>147</v>
      </c>
      <c r="M18" s="16">
        <v>12.95</v>
      </c>
      <c r="N18" s="16">
        <v>2.9</v>
      </c>
      <c r="O18" s="16">
        <v>1.2250000000000001</v>
      </c>
      <c r="P18" s="16">
        <v>0.6</v>
      </c>
      <c r="Q18" s="16">
        <v>2.2719499999999999</v>
      </c>
      <c r="R18" s="16">
        <v>13.675000000000001</v>
      </c>
      <c r="S18" s="16">
        <v>2.95</v>
      </c>
      <c r="T18" s="16">
        <v>0.72499999999999998</v>
      </c>
      <c r="U18" s="16">
        <v>0.32500000000000001</v>
      </c>
      <c r="V18" s="16">
        <v>5.8704599999999996</v>
      </c>
      <c r="W18" s="16">
        <v>0</v>
      </c>
      <c r="X18" s="16">
        <v>0</v>
      </c>
      <c r="Y18" s="16">
        <v>17.675000000000001</v>
      </c>
      <c r="Z18" s="16">
        <v>1.31538</v>
      </c>
      <c r="AA18" s="16">
        <v>306.92</v>
      </c>
      <c r="AB18" s="16">
        <v>56.39</v>
      </c>
      <c r="AC18" s="16">
        <f t="shared" si="2"/>
        <v>0.54590993133669441</v>
      </c>
      <c r="AD18" s="16">
        <v>11.54</v>
      </c>
      <c r="AE18" s="16">
        <f t="shared" si="3"/>
        <v>1.879892158699388E-2</v>
      </c>
      <c r="AF18" s="16">
        <v>534.29</v>
      </c>
      <c r="AG18" s="16">
        <v>0.87037052120580249</v>
      </c>
      <c r="AH18" s="16">
        <v>1</v>
      </c>
      <c r="AI18" s="16">
        <f t="shared" si="1"/>
        <v>1.6290226678504229E-3</v>
      </c>
      <c r="AJ18" s="36"/>
      <c r="AK18" s="35"/>
      <c r="AL18" s="37"/>
      <c r="AM18" s="37"/>
      <c r="AN18" s="36"/>
      <c r="AO18" s="36"/>
      <c r="AP18" s="36"/>
      <c r="AQ18" s="36"/>
      <c r="AR18" s="36"/>
      <c r="AS18" s="36"/>
      <c r="AT18" s="36"/>
      <c r="AU18" s="36"/>
    </row>
    <row r="19" spans="1:47" ht="23.25" x14ac:dyDescent="0.5">
      <c r="A19" s="8" t="s">
        <v>8</v>
      </c>
      <c r="B19" s="8">
        <v>321</v>
      </c>
      <c r="C19" s="9">
        <v>4094</v>
      </c>
      <c r="D19" s="10">
        <v>101</v>
      </c>
      <c r="E19" s="8" t="s">
        <v>19</v>
      </c>
      <c r="F19" s="11">
        <v>0</v>
      </c>
      <c r="G19" s="11">
        <v>9426</v>
      </c>
      <c r="H19" s="12">
        <v>9.4260000000000002</v>
      </c>
      <c r="I19" s="10">
        <v>2</v>
      </c>
      <c r="J19" s="10" t="s">
        <v>201</v>
      </c>
      <c r="K19" s="13">
        <v>42123</v>
      </c>
      <c r="L19" s="14" t="s">
        <v>147</v>
      </c>
      <c r="M19" s="16">
        <v>8.2750000000000004</v>
      </c>
      <c r="N19" s="16">
        <v>0.67500000000000004</v>
      </c>
      <c r="O19" s="16">
        <v>0.3</v>
      </c>
      <c r="P19" s="16">
        <v>0.125</v>
      </c>
      <c r="Q19" s="16">
        <v>1.86117</v>
      </c>
      <c r="R19" s="16">
        <v>8.875</v>
      </c>
      <c r="S19" s="16">
        <v>0.47499999999999998</v>
      </c>
      <c r="T19" s="16">
        <v>2.5000000000000001E-2</v>
      </c>
      <c r="U19" s="16">
        <v>0</v>
      </c>
      <c r="V19" s="16">
        <v>4.5537299999999998</v>
      </c>
      <c r="W19" s="16">
        <v>0</v>
      </c>
      <c r="X19" s="16">
        <v>0</v>
      </c>
      <c r="Y19" s="16">
        <v>9.375</v>
      </c>
      <c r="Z19" s="16">
        <v>1.2426200000000001</v>
      </c>
      <c r="AA19" s="16">
        <v>0</v>
      </c>
      <c r="AB19" s="16">
        <v>136</v>
      </c>
      <c r="AC19" s="16">
        <f t="shared" si="2"/>
        <v>0.20611681973871659</v>
      </c>
      <c r="AD19" s="16">
        <v>0</v>
      </c>
      <c r="AE19" s="16">
        <f t="shared" si="3"/>
        <v>0</v>
      </c>
      <c r="AF19" s="16">
        <v>0</v>
      </c>
      <c r="AG19" s="16">
        <v>0</v>
      </c>
      <c r="AH19" s="16">
        <v>0</v>
      </c>
      <c r="AI19" s="16">
        <f t="shared" si="1"/>
        <v>0</v>
      </c>
      <c r="AJ19" s="36"/>
      <c r="AK19" s="35"/>
      <c r="AL19" s="37"/>
      <c r="AM19" s="37"/>
      <c r="AN19" s="36"/>
      <c r="AO19" s="36"/>
      <c r="AP19" s="36"/>
      <c r="AQ19" s="36"/>
      <c r="AR19" s="36"/>
      <c r="AS19" s="36"/>
      <c r="AT19" s="36"/>
      <c r="AU19" s="36"/>
    </row>
    <row r="20" spans="1:47" ht="23.25" x14ac:dyDescent="0.5">
      <c r="A20" s="8" t="s">
        <v>8</v>
      </c>
      <c r="B20" s="8">
        <v>321</v>
      </c>
      <c r="C20" s="9">
        <v>4094</v>
      </c>
      <c r="D20" s="10">
        <v>102</v>
      </c>
      <c r="E20" s="8" t="s">
        <v>20</v>
      </c>
      <c r="F20" s="11">
        <v>9426</v>
      </c>
      <c r="G20" s="11">
        <v>30341</v>
      </c>
      <c r="H20" s="12">
        <v>20.914999999999999</v>
      </c>
      <c r="I20" s="10">
        <v>2</v>
      </c>
      <c r="J20" s="10" t="s">
        <v>201</v>
      </c>
      <c r="K20" s="13">
        <v>42123</v>
      </c>
      <c r="L20" s="14" t="s">
        <v>147</v>
      </c>
      <c r="M20" s="16">
        <v>10.675000000000001</v>
      </c>
      <c r="N20" s="16">
        <v>6.0750000000000002</v>
      </c>
      <c r="O20" s="16">
        <v>2.95</v>
      </c>
      <c r="P20" s="16">
        <v>1.1000000000000001</v>
      </c>
      <c r="Q20" s="16">
        <v>2.77712</v>
      </c>
      <c r="R20" s="16">
        <v>19.350000000000001</v>
      </c>
      <c r="S20" s="16">
        <v>1.1000000000000001</v>
      </c>
      <c r="T20" s="16">
        <v>0.32500000000000001</v>
      </c>
      <c r="U20" s="16">
        <v>2.5000000000000001E-2</v>
      </c>
      <c r="V20" s="16">
        <v>4.7076700000000002</v>
      </c>
      <c r="W20" s="16">
        <v>0</v>
      </c>
      <c r="X20" s="16">
        <v>0</v>
      </c>
      <c r="Y20" s="16">
        <v>20.8</v>
      </c>
      <c r="Z20" s="16">
        <v>1.3424700000000001</v>
      </c>
      <c r="AA20" s="16">
        <v>34.78</v>
      </c>
      <c r="AB20" s="16">
        <v>75</v>
      </c>
      <c r="AC20" s="16">
        <f t="shared" si="2"/>
        <v>9.8739797138075888E-2</v>
      </c>
      <c r="AD20" s="16">
        <v>5</v>
      </c>
      <c r="AE20" s="16">
        <f t="shared" si="3"/>
        <v>6.8303678153068545E-3</v>
      </c>
      <c r="AF20" s="16">
        <v>207</v>
      </c>
      <c r="AG20" s="16">
        <v>0.28277722755370377</v>
      </c>
      <c r="AH20" s="16">
        <v>0</v>
      </c>
      <c r="AI20" s="16">
        <f t="shared" si="1"/>
        <v>0</v>
      </c>
      <c r="AJ20" s="36"/>
      <c r="AK20" s="35"/>
      <c r="AL20" s="37"/>
      <c r="AM20" s="37"/>
      <c r="AN20" s="36"/>
      <c r="AO20" s="36"/>
      <c r="AP20" s="36"/>
      <c r="AQ20" s="36"/>
      <c r="AR20" s="36"/>
      <c r="AS20" s="36"/>
      <c r="AT20" s="36"/>
      <c r="AU20" s="36"/>
    </row>
    <row r="21" spans="1:47" ht="23.25" x14ac:dyDescent="0.5">
      <c r="A21" s="8" t="s">
        <v>8</v>
      </c>
      <c r="B21" s="8">
        <v>321</v>
      </c>
      <c r="C21" s="9">
        <v>4103</v>
      </c>
      <c r="D21" s="10">
        <v>101</v>
      </c>
      <c r="E21" s="8" t="s">
        <v>21</v>
      </c>
      <c r="F21" s="11">
        <v>0</v>
      </c>
      <c r="G21" s="11">
        <v>13699</v>
      </c>
      <c r="H21" s="12">
        <v>13.699</v>
      </c>
      <c r="I21" s="10">
        <v>4</v>
      </c>
      <c r="J21" s="10" t="s">
        <v>10</v>
      </c>
      <c r="K21" s="13">
        <v>42124</v>
      </c>
      <c r="L21" s="14" t="s">
        <v>147</v>
      </c>
      <c r="M21" s="16">
        <v>8.0500000000000007</v>
      </c>
      <c r="N21" s="16">
        <v>3.6</v>
      </c>
      <c r="O21" s="16">
        <v>1.55</v>
      </c>
      <c r="P21" s="16">
        <v>0.45</v>
      </c>
      <c r="Q21" s="16">
        <v>2.5580599999999998</v>
      </c>
      <c r="R21" s="16">
        <v>12.975</v>
      </c>
      <c r="S21" s="16">
        <v>0.57499999999999996</v>
      </c>
      <c r="T21" s="16">
        <v>0.1</v>
      </c>
      <c r="U21" s="16">
        <v>0</v>
      </c>
      <c r="V21" s="16">
        <v>4.6648699999999996</v>
      </c>
      <c r="W21" s="16">
        <v>0</v>
      </c>
      <c r="X21" s="16">
        <v>0</v>
      </c>
      <c r="Y21" s="16">
        <v>13.649999999999999</v>
      </c>
      <c r="Z21" s="16">
        <v>1.13984</v>
      </c>
      <c r="AA21" s="16">
        <v>88.3</v>
      </c>
      <c r="AB21" s="16">
        <v>7.92</v>
      </c>
      <c r="AC21" s="16">
        <f t="shared" si="2"/>
        <v>0.19242280458427621</v>
      </c>
      <c r="AD21" s="16">
        <v>50.62</v>
      </c>
      <c r="AE21" s="16">
        <f t="shared" si="3"/>
        <v>0.1055760065906792</v>
      </c>
      <c r="AF21" s="16">
        <v>32.81</v>
      </c>
      <c r="AG21" s="16">
        <v>6.8430438092457219E-2</v>
      </c>
      <c r="AH21" s="16">
        <v>0</v>
      </c>
      <c r="AI21" s="16">
        <f t="shared" si="1"/>
        <v>0</v>
      </c>
      <c r="AJ21" s="36"/>
      <c r="AK21" s="35"/>
      <c r="AL21" s="37"/>
      <c r="AM21" s="37"/>
      <c r="AN21" s="36"/>
      <c r="AO21" s="36"/>
      <c r="AP21" s="36"/>
      <c r="AQ21" s="36"/>
      <c r="AR21" s="36"/>
      <c r="AS21" s="36"/>
      <c r="AT21" s="36"/>
      <c r="AU21" s="36"/>
    </row>
    <row r="22" spans="1:47" ht="23.25" x14ac:dyDescent="0.5">
      <c r="A22" s="8" t="s">
        <v>8</v>
      </c>
      <c r="B22" s="8">
        <v>321</v>
      </c>
      <c r="C22" s="9">
        <v>4103</v>
      </c>
      <c r="D22" s="10">
        <v>101</v>
      </c>
      <c r="E22" s="8" t="s">
        <v>21</v>
      </c>
      <c r="F22" s="11">
        <v>13699</v>
      </c>
      <c r="G22" s="11">
        <v>0</v>
      </c>
      <c r="H22" s="12">
        <v>13.699</v>
      </c>
      <c r="I22" s="10">
        <v>4</v>
      </c>
      <c r="J22" s="10" t="s">
        <v>16</v>
      </c>
      <c r="K22" s="13">
        <v>42124</v>
      </c>
      <c r="L22" s="14" t="s">
        <v>147</v>
      </c>
      <c r="M22" s="16">
        <v>8.6750000000000007</v>
      </c>
      <c r="N22" s="16">
        <v>3.375</v>
      </c>
      <c r="O22" s="16">
        <v>1.4</v>
      </c>
      <c r="P22" s="16">
        <v>0.15</v>
      </c>
      <c r="Q22" s="16">
        <v>2.3628100000000001</v>
      </c>
      <c r="R22" s="16">
        <v>13.2</v>
      </c>
      <c r="S22" s="16">
        <v>0.35</v>
      </c>
      <c r="T22" s="16">
        <v>0.05</v>
      </c>
      <c r="U22" s="16">
        <v>0</v>
      </c>
      <c r="V22" s="16">
        <v>3.3313799999999998</v>
      </c>
      <c r="W22" s="16">
        <v>0</v>
      </c>
      <c r="X22" s="16">
        <v>0</v>
      </c>
      <c r="Y22" s="16">
        <v>13.6</v>
      </c>
      <c r="Z22" s="16">
        <v>1.0727199999999999</v>
      </c>
      <c r="AA22" s="16">
        <v>6.35</v>
      </c>
      <c r="AB22" s="16">
        <v>0</v>
      </c>
      <c r="AC22" s="16">
        <f t="shared" si="2"/>
        <v>1.3243928128226253E-2</v>
      </c>
      <c r="AD22" s="16">
        <v>23.98</v>
      </c>
      <c r="AE22" s="16">
        <f t="shared" si="3"/>
        <v>5.001407819131741E-2</v>
      </c>
      <c r="AF22" s="16">
        <v>2.37</v>
      </c>
      <c r="AG22" s="16">
        <v>4.9430093958891686E-3</v>
      </c>
      <c r="AH22" s="16">
        <v>0</v>
      </c>
      <c r="AI22" s="16">
        <f t="shared" si="1"/>
        <v>0</v>
      </c>
      <c r="AJ22" s="36"/>
      <c r="AK22" s="35"/>
      <c r="AL22" s="37"/>
      <c r="AM22" s="37"/>
      <c r="AN22" s="36"/>
      <c r="AO22" s="36"/>
      <c r="AP22" s="36"/>
      <c r="AQ22" s="36"/>
      <c r="AR22" s="36"/>
      <c r="AS22" s="36"/>
      <c r="AT22" s="36"/>
      <c r="AU22" s="36"/>
    </row>
    <row r="23" spans="1:47" ht="23.25" x14ac:dyDescent="0.5">
      <c r="A23" s="8" t="s">
        <v>8</v>
      </c>
      <c r="B23" s="8">
        <v>321</v>
      </c>
      <c r="C23" s="9">
        <v>4103</v>
      </c>
      <c r="D23" s="10">
        <v>102</v>
      </c>
      <c r="E23" s="8" t="s">
        <v>22</v>
      </c>
      <c r="F23" s="11">
        <v>15799</v>
      </c>
      <c r="G23" s="11">
        <v>32879</v>
      </c>
      <c r="H23" s="12">
        <v>17.079999999999998</v>
      </c>
      <c r="I23" s="10">
        <v>2</v>
      </c>
      <c r="J23" s="10" t="s">
        <v>200</v>
      </c>
      <c r="K23" s="13">
        <v>42123</v>
      </c>
      <c r="L23" s="14" t="s">
        <v>147</v>
      </c>
      <c r="M23" s="16">
        <v>12.75</v>
      </c>
      <c r="N23" s="16">
        <v>2.2250000000000001</v>
      </c>
      <c r="O23" s="16">
        <v>1.05</v>
      </c>
      <c r="P23" s="16">
        <v>1</v>
      </c>
      <c r="Q23" s="16">
        <v>2.2097099999999998</v>
      </c>
      <c r="R23" s="16">
        <v>13.35</v>
      </c>
      <c r="S23" s="16">
        <v>3.15</v>
      </c>
      <c r="T23" s="16">
        <v>0.45</v>
      </c>
      <c r="U23" s="16">
        <v>7.4999999999999997E-2</v>
      </c>
      <c r="V23" s="16">
        <v>6.3828300000000002</v>
      </c>
      <c r="W23" s="16">
        <v>0</v>
      </c>
      <c r="X23" s="16">
        <v>0</v>
      </c>
      <c r="Y23" s="16">
        <v>17.024999999999999</v>
      </c>
      <c r="Z23" s="16">
        <v>1.22793</v>
      </c>
      <c r="AA23" s="16">
        <v>389.52</v>
      </c>
      <c r="AB23" s="16">
        <v>61</v>
      </c>
      <c r="AC23" s="16">
        <f t="shared" si="2"/>
        <v>0.70260956841753097</v>
      </c>
      <c r="AD23" s="16">
        <v>0</v>
      </c>
      <c r="AE23" s="16">
        <f t="shared" si="3"/>
        <v>0</v>
      </c>
      <c r="AF23" s="16">
        <v>0</v>
      </c>
      <c r="AG23" s="16">
        <v>0</v>
      </c>
      <c r="AH23" s="16">
        <v>0</v>
      </c>
      <c r="AI23" s="16">
        <f t="shared" si="1"/>
        <v>0</v>
      </c>
      <c r="AJ23" s="36"/>
      <c r="AK23" s="35"/>
      <c r="AL23" s="37"/>
      <c r="AM23" s="37"/>
      <c r="AN23" s="36"/>
      <c r="AO23" s="36"/>
      <c r="AP23" s="36"/>
      <c r="AQ23" s="36"/>
      <c r="AR23" s="36"/>
      <c r="AS23" s="36"/>
      <c r="AT23" s="36"/>
      <c r="AU23" s="36"/>
    </row>
    <row r="24" spans="1:47" s="6" customFormat="1" ht="23.25" x14ac:dyDescent="0.5">
      <c r="A24" s="8" t="s">
        <v>8</v>
      </c>
      <c r="B24" s="8">
        <v>321</v>
      </c>
      <c r="C24" s="9">
        <v>4140</v>
      </c>
      <c r="D24" s="10">
        <v>100</v>
      </c>
      <c r="E24" s="8" t="s">
        <v>23</v>
      </c>
      <c r="F24" s="11">
        <v>633</v>
      </c>
      <c r="G24" s="11">
        <v>21650</v>
      </c>
      <c r="H24" s="12">
        <v>21.016999999999999</v>
      </c>
      <c r="I24" s="10">
        <v>2</v>
      </c>
      <c r="J24" s="10" t="s">
        <v>201</v>
      </c>
      <c r="K24" s="13">
        <v>42124</v>
      </c>
      <c r="L24" s="14" t="s">
        <v>147</v>
      </c>
      <c r="M24" s="40">
        <v>15.15</v>
      </c>
      <c r="N24" s="40">
        <v>4.4749999999999996</v>
      </c>
      <c r="O24" s="40">
        <v>1</v>
      </c>
      <c r="P24" s="40">
        <v>0.32500000000000001</v>
      </c>
      <c r="Q24" s="40">
        <v>2.3290000000000002</v>
      </c>
      <c r="R24" s="16">
        <v>20.824999999999999</v>
      </c>
      <c r="S24" s="16">
        <v>0.1</v>
      </c>
      <c r="T24" s="16">
        <v>2.5000000000000001E-2</v>
      </c>
      <c r="U24" s="16">
        <v>0</v>
      </c>
      <c r="V24" s="16">
        <v>2.4529999999999998</v>
      </c>
      <c r="W24" s="16">
        <v>0</v>
      </c>
      <c r="X24" s="16">
        <v>0</v>
      </c>
      <c r="Y24" s="16">
        <v>20.95</v>
      </c>
      <c r="Z24" s="16">
        <v>1.284</v>
      </c>
      <c r="AA24" s="16">
        <v>2.4533399999999999</v>
      </c>
      <c r="AB24" s="16">
        <v>1.2843899999999999</v>
      </c>
      <c r="AC24" s="16">
        <f t="shared" si="2"/>
        <v>4.2082056022675523E-3</v>
      </c>
      <c r="AD24" s="16">
        <v>29.78</v>
      </c>
      <c r="AE24" s="16">
        <f t="shared" si="3"/>
        <v>4.048423385150797E-2</v>
      </c>
      <c r="AF24" s="16">
        <v>1.52</v>
      </c>
      <c r="AG24" s="16">
        <v>2.0663544477599769E-3</v>
      </c>
      <c r="AH24" s="16">
        <v>11.16</v>
      </c>
      <c r="AI24" s="16">
        <f t="shared" si="1"/>
        <v>1.5171391866448249E-2</v>
      </c>
      <c r="AJ24" s="36"/>
      <c r="AK24" s="35"/>
      <c r="AL24" s="37"/>
      <c r="AM24" s="37"/>
      <c r="AN24" s="36"/>
      <c r="AO24" s="36"/>
      <c r="AP24" s="36"/>
      <c r="AQ24" s="36"/>
      <c r="AR24" s="36"/>
      <c r="AS24" s="36"/>
      <c r="AT24" s="36"/>
      <c r="AU24" s="36"/>
    </row>
    <row r="25" spans="1:47" s="6" customFormat="1" ht="23.25" x14ac:dyDescent="0.5">
      <c r="A25" s="8" t="s">
        <v>8</v>
      </c>
      <c r="B25" s="8">
        <v>321</v>
      </c>
      <c r="C25" s="9">
        <v>4150</v>
      </c>
      <c r="D25" s="10">
        <v>100</v>
      </c>
      <c r="E25" s="8" t="s">
        <v>24</v>
      </c>
      <c r="F25" s="11">
        <v>0</v>
      </c>
      <c r="G25" s="11">
        <v>15800</v>
      </c>
      <c r="H25" s="12">
        <v>15.8</v>
      </c>
      <c r="I25" s="10">
        <v>2</v>
      </c>
      <c r="J25" s="10" t="s">
        <v>201</v>
      </c>
      <c r="K25" s="13">
        <v>42123</v>
      </c>
      <c r="L25" s="14" t="s">
        <v>147</v>
      </c>
      <c r="M25" s="40">
        <v>10.3</v>
      </c>
      <c r="N25" s="40">
        <v>3.6</v>
      </c>
      <c r="O25" s="40">
        <v>1.175</v>
      </c>
      <c r="P25" s="40">
        <v>0.75</v>
      </c>
      <c r="Q25" s="40">
        <v>2.605</v>
      </c>
      <c r="R25" s="16">
        <v>14.625</v>
      </c>
      <c r="S25" s="16">
        <v>0.65</v>
      </c>
      <c r="T25" s="16">
        <v>0.4</v>
      </c>
      <c r="U25" s="16">
        <v>0.15</v>
      </c>
      <c r="V25" s="16">
        <v>3.62</v>
      </c>
      <c r="W25" s="16">
        <v>0</v>
      </c>
      <c r="X25" s="16">
        <v>0</v>
      </c>
      <c r="Y25" s="16">
        <v>15.825000000000001</v>
      </c>
      <c r="Z25" s="16">
        <v>1.194</v>
      </c>
      <c r="AA25" s="16">
        <v>3.6202299999999998</v>
      </c>
      <c r="AB25" s="16">
        <v>1.1937800000000001</v>
      </c>
      <c r="AC25" s="16">
        <f t="shared" si="2"/>
        <v>7.6258951175406861E-3</v>
      </c>
      <c r="AD25" s="16">
        <v>213</v>
      </c>
      <c r="AE25" s="16">
        <f t="shared" si="3"/>
        <v>0.3851717902350813</v>
      </c>
      <c r="AF25" s="16">
        <v>0</v>
      </c>
      <c r="AG25" s="16">
        <v>0</v>
      </c>
      <c r="AH25" s="16">
        <v>0</v>
      </c>
      <c r="AI25" s="16">
        <f t="shared" si="1"/>
        <v>0</v>
      </c>
      <c r="AJ25" s="36"/>
      <c r="AK25" s="35"/>
      <c r="AL25" s="37"/>
      <c r="AM25" s="37"/>
      <c r="AN25" s="36"/>
      <c r="AO25" s="36"/>
      <c r="AP25" s="36"/>
      <c r="AQ25" s="36"/>
      <c r="AR25" s="36"/>
      <c r="AS25" s="36"/>
      <c r="AT25" s="36"/>
      <c r="AU25" s="36"/>
    </row>
    <row r="26" spans="1:47" s="6" customFormat="1" ht="23.25" x14ac:dyDescent="0.5">
      <c r="A26" s="8" t="s">
        <v>8</v>
      </c>
      <c r="B26" s="8">
        <v>321</v>
      </c>
      <c r="C26" s="9">
        <v>4151</v>
      </c>
      <c r="D26" s="10">
        <v>100</v>
      </c>
      <c r="E26" s="8" t="s">
        <v>25</v>
      </c>
      <c r="F26" s="11">
        <v>0</v>
      </c>
      <c r="G26" s="11">
        <v>9880</v>
      </c>
      <c r="H26" s="12">
        <v>9.8800000000000008</v>
      </c>
      <c r="I26" s="10">
        <v>2</v>
      </c>
      <c r="J26" s="10" t="s">
        <v>200</v>
      </c>
      <c r="K26" s="13">
        <v>42123</v>
      </c>
      <c r="L26" s="14" t="s">
        <v>147</v>
      </c>
      <c r="M26" s="16">
        <v>6.0250000000000004</v>
      </c>
      <c r="N26" s="16">
        <v>2.85</v>
      </c>
      <c r="O26" s="16">
        <v>0.72499999999999998</v>
      </c>
      <c r="P26" s="16">
        <v>0.27500000000000002</v>
      </c>
      <c r="Q26" s="16">
        <v>2.5059999999999998</v>
      </c>
      <c r="R26" s="16">
        <v>9.8249999999999993</v>
      </c>
      <c r="S26" s="16">
        <v>0.05</v>
      </c>
      <c r="T26" s="16">
        <v>0</v>
      </c>
      <c r="U26" s="16">
        <v>0</v>
      </c>
      <c r="V26" s="16">
        <v>3.117</v>
      </c>
      <c r="W26" s="16">
        <v>0</v>
      </c>
      <c r="X26" s="16">
        <v>0</v>
      </c>
      <c r="Y26" s="16">
        <v>9.875</v>
      </c>
      <c r="Z26" s="16">
        <v>1.1910000000000001</v>
      </c>
      <c r="AA26" s="16">
        <v>3.1166499999999999</v>
      </c>
      <c r="AB26" s="16">
        <v>1.1908700000000001</v>
      </c>
      <c r="AC26" s="16">
        <f t="shared" si="2"/>
        <v>1.0734774436090224E-2</v>
      </c>
      <c r="AD26" s="16">
        <v>539</v>
      </c>
      <c r="AE26" s="16">
        <f t="shared" si="3"/>
        <v>1.5587044534412953</v>
      </c>
      <c r="AF26" s="16">
        <v>0</v>
      </c>
      <c r="AG26" s="16">
        <v>0</v>
      </c>
      <c r="AH26" s="16">
        <v>0</v>
      </c>
      <c r="AI26" s="16">
        <f t="shared" si="1"/>
        <v>0</v>
      </c>
      <c r="AJ26" s="36"/>
      <c r="AK26" s="35"/>
      <c r="AL26" s="37"/>
      <c r="AM26" s="37"/>
      <c r="AN26" s="36"/>
      <c r="AO26" s="36"/>
      <c r="AP26" s="36"/>
      <c r="AQ26" s="36"/>
      <c r="AR26" s="36"/>
      <c r="AS26" s="36"/>
      <c r="AT26" s="36"/>
      <c r="AU26" s="36"/>
    </row>
    <row r="27" spans="1:47" ht="23.25" x14ac:dyDescent="0.5">
      <c r="A27" s="8" t="s">
        <v>8</v>
      </c>
      <c r="B27" s="8">
        <v>321</v>
      </c>
      <c r="C27" s="9">
        <v>4186</v>
      </c>
      <c r="D27" s="10">
        <v>100</v>
      </c>
      <c r="E27" s="8" t="s">
        <v>26</v>
      </c>
      <c r="F27" s="11">
        <v>16564</v>
      </c>
      <c r="G27" s="11">
        <v>0</v>
      </c>
      <c r="H27" s="12">
        <v>16.564</v>
      </c>
      <c r="I27" s="10">
        <v>2</v>
      </c>
      <c r="J27" s="10" t="s">
        <v>16</v>
      </c>
      <c r="K27" s="13">
        <v>42124</v>
      </c>
      <c r="L27" s="14" t="s">
        <v>147</v>
      </c>
      <c r="M27" s="16">
        <v>5.3</v>
      </c>
      <c r="N27" s="16">
        <v>5.2</v>
      </c>
      <c r="O27" s="16">
        <v>3.0249999999999999</v>
      </c>
      <c r="P27" s="16">
        <v>2.95</v>
      </c>
      <c r="Q27" s="16">
        <v>3.4941900000000001</v>
      </c>
      <c r="R27" s="16">
        <v>8.3000000000000007</v>
      </c>
      <c r="S27" s="16">
        <v>3.8</v>
      </c>
      <c r="T27" s="16">
        <v>2</v>
      </c>
      <c r="U27" s="16">
        <v>2.375</v>
      </c>
      <c r="V27" s="16">
        <v>12.115500000000001</v>
      </c>
      <c r="W27" s="16">
        <v>0</v>
      </c>
      <c r="X27" s="16">
        <v>0</v>
      </c>
      <c r="Y27" s="16">
        <v>16.475000000000001</v>
      </c>
      <c r="Z27" s="16">
        <v>1.5343500000000001</v>
      </c>
      <c r="AA27" s="16">
        <v>824.87</v>
      </c>
      <c r="AB27" s="16">
        <v>289.86</v>
      </c>
      <c r="AC27" s="16">
        <f t="shared" si="2"/>
        <v>1.6728188498292336</v>
      </c>
      <c r="AD27" s="16">
        <v>1659.91</v>
      </c>
      <c r="AE27" s="16">
        <f t="shared" si="3"/>
        <v>2.8631972953392899</v>
      </c>
      <c r="AF27" s="16">
        <v>414.39</v>
      </c>
      <c r="AG27" s="16">
        <f>AD27/(3.5*K27*1000)*100</f>
        <v>1.1258664894122116E-3</v>
      </c>
      <c r="AH27" s="16">
        <v>12</v>
      </c>
      <c r="AI27" s="16">
        <f t="shared" si="1"/>
        <v>2.0698934004898747E-2</v>
      </c>
      <c r="AJ27" s="36"/>
      <c r="AK27" s="35"/>
      <c r="AL27" s="37"/>
      <c r="AM27" s="37"/>
      <c r="AN27" s="36"/>
      <c r="AO27" s="36"/>
      <c r="AP27" s="36"/>
      <c r="AQ27" s="36"/>
      <c r="AR27" s="36"/>
      <c r="AS27" s="36"/>
      <c r="AT27" s="36"/>
      <c r="AU27" s="36"/>
    </row>
    <row r="28" spans="1:47" ht="23.25" x14ac:dyDescent="0.5">
      <c r="A28" s="8" t="s">
        <v>8</v>
      </c>
      <c r="B28" s="8">
        <v>321</v>
      </c>
      <c r="C28" s="9">
        <v>4188</v>
      </c>
      <c r="D28" s="10">
        <v>100</v>
      </c>
      <c r="E28" s="8" t="s">
        <v>27</v>
      </c>
      <c r="F28" s="11">
        <v>9000</v>
      </c>
      <c r="G28" s="11">
        <v>0</v>
      </c>
      <c r="H28" s="12">
        <v>9</v>
      </c>
      <c r="I28" s="10">
        <v>2</v>
      </c>
      <c r="J28" s="10" t="s">
        <v>16</v>
      </c>
      <c r="K28" s="13">
        <v>42124</v>
      </c>
      <c r="L28" s="14" t="s">
        <v>147</v>
      </c>
      <c r="M28" s="16">
        <v>3.2250000000000001</v>
      </c>
      <c r="N28" s="16">
        <v>2.5499999999999998</v>
      </c>
      <c r="O28" s="16">
        <v>2.375</v>
      </c>
      <c r="P28" s="16">
        <v>1.0249999999999999</v>
      </c>
      <c r="Q28" s="16">
        <v>3.3069799999999998</v>
      </c>
      <c r="R28" s="16">
        <v>6.9749999999999996</v>
      </c>
      <c r="S28" s="16">
        <v>0.42499999999999999</v>
      </c>
      <c r="T28" s="16">
        <v>0.3</v>
      </c>
      <c r="U28" s="16">
        <v>1.4750000000000001</v>
      </c>
      <c r="V28" s="16">
        <v>9.6199899999999996</v>
      </c>
      <c r="W28" s="16">
        <v>0</v>
      </c>
      <c r="X28" s="16">
        <v>0</v>
      </c>
      <c r="Y28" s="16">
        <v>9.1749999999999989</v>
      </c>
      <c r="Z28" s="16">
        <v>1.4873000000000001</v>
      </c>
      <c r="AA28" s="16">
        <v>1126.18</v>
      </c>
      <c r="AB28" s="16">
        <v>30.14</v>
      </c>
      <c r="AC28" s="16">
        <f t="shared" si="2"/>
        <v>3.623015873015873</v>
      </c>
      <c r="AD28" s="16">
        <v>45.8</v>
      </c>
      <c r="AE28" s="16">
        <f t="shared" si="3"/>
        <v>0.14539682539682539</v>
      </c>
      <c r="AF28" s="16">
        <v>0</v>
      </c>
      <c r="AG28" s="16">
        <f t="shared" ref="AG28:AG34" si="4">AD28/(3.5*K28*1000)*100</f>
        <v>3.1064747615882362E-5</v>
      </c>
      <c r="AH28" s="16">
        <v>18</v>
      </c>
      <c r="AI28" s="16">
        <f t="shared" si="1"/>
        <v>5.7142857142857148E-2</v>
      </c>
      <c r="AJ28" s="36"/>
      <c r="AK28" s="35"/>
      <c r="AL28" s="37"/>
      <c r="AM28" s="37"/>
      <c r="AN28" s="36"/>
      <c r="AO28" s="36"/>
      <c r="AP28" s="36"/>
      <c r="AQ28" s="36"/>
      <c r="AR28" s="36"/>
      <c r="AS28" s="36"/>
      <c r="AT28" s="36"/>
      <c r="AU28" s="36"/>
    </row>
    <row r="29" spans="1:47" s="6" customFormat="1" ht="23.25" x14ac:dyDescent="0.5">
      <c r="A29" s="8" t="s">
        <v>8</v>
      </c>
      <c r="B29" s="8">
        <v>321</v>
      </c>
      <c r="C29" s="9">
        <v>4189</v>
      </c>
      <c r="D29" s="10">
        <v>100</v>
      </c>
      <c r="E29" s="8" t="s">
        <v>28</v>
      </c>
      <c r="F29" s="11">
        <v>0</v>
      </c>
      <c r="G29" s="11" t="s">
        <v>187</v>
      </c>
      <c r="H29" s="12">
        <v>6</v>
      </c>
      <c r="I29" s="10">
        <v>2</v>
      </c>
      <c r="J29" s="10" t="s">
        <v>201</v>
      </c>
      <c r="K29" s="13">
        <v>42124</v>
      </c>
      <c r="L29" s="14" t="s">
        <v>147</v>
      </c>
      <c r="M29" s="16">
        <v>2.875</v>
      </c>
      <c r="N29" s="16">
        <v>2.0249999999999999</v>
      </c>
      <c r="O29" s="16">
        <v>0.67500000000000004</v>
      </c>
      <c r="P29" s="16">
        <v>0.27500000000000002</v>
      </c>
      <c r="Q29" s="16">
        <v>2.67</v>
      </c>
      <c r="R29" s="16">
        <v>5.8</v>
      </c>
      <c r="S29" s="16">
        <v>0.05</v>
      </c>
      <c r="T29" s="16">
        <v>0</v>
      </c>
      <c r="U29" s="16">
        <v>0</v>
      </c>
      <c r="V29" s="16">
        <v>2.863</v>
      </c>
      <c r="W29" s="16">
        <v>0</v>
      </c>
      <c r="X29" s="16">
        <v>0</v>
      </c>
      <c r="Y29" s="16">
        <v>5.85</v>
      </c>
      <c r="Z29" s="16">
        <v>1.613</v>
      </c>
      <c r="AA29" s="16">
        <v>0</v>
      </c>
      <c r="AB29" s="16">
        <v>31.79</v>
      </c>
      <c r="AC29" s="16">
        <f t="shared" si="2"/>
        <v>7.5690476190476197E-2</v>
      </c>
      <c r="AD29" s="16">
        <v>0</v>
      </c>
      <c r="AE29" s="16">
        <f t="shared" si="3"/>
        <v>0</v>
      </c>
      <c r="AF29" s="16">
        <v>0</v>
      </c>
      <c r="AG29" s="16">
        <f t="shared" si="4"/>
        <v>0</v>
      </c>
      <c r="AH29" s="16">
        <v>0</v>
      </c>
      <c r="AI29" s="16">
        <f t="shared" si="1"/>
        <v>0</v>
      </c>
      <c r="AJ29" s="36"/>
      <c r="AK29" s="35"/>
      <c r="AL29" s="37"/>
      <c r="AM29" s="37"/>
      <c r="AN29" s="36"/>
      <c r="AO29" s="36"/>
      <c r="AP29" s="36"/>
      <c r="AQ29" s="36"/>
      <c r="AR29" s="36"/>
      <c r="AS29" s="36"/>
      <c r="AT29" s="36"/>
      <c r="AU29" s="36"/>
    </row>
    <row r="30" spans="1:47" ht="23.25" x14ac:dyDescent="0.5">
      <c r="A30" s="8" t="s">
        <v>8</v>
      </c>
      <c r="B30" s="8">
        <v>321</v>
      </c>
      <c r="C30" s="9">
        <v>4234</v>
      </c>
      <c r="D30" s="10">
        <v>100</v>
      </c>
      <c r="E30" s="8" t="s">
        <v>29</v>
      </c>
      <c r="F30" s="11">
        <v>0</v>
      </c>
      <c r="G30" s="11">
        <v>3413</v>
      </c>
      <c r="H30" s="12">
        <v>3.4129999999999998</v>
      </c>
      <c r="I30" s="10">
        <v>2</v>
      </c>
      <c r="J30" s="10" t="s">
        <v>201</v>
      </c>
      <c r="K30" s="13">
        <v>42123</v>
      </c>
      <c r="L30" s="14" t="s">
        <v>147</v>
      </c>
      <c r="M30" s="16">
        <v>2.375</v>
      </c>
      <c r="N30" s="16">
        <v>0.3</v>
      </c>
      <c r="O30" s="16">
        <v>0.32500000000000001</v>
      </c>
      <c r="P30" s="16">
        <v>0.47499999999999998</v>
      </c>
      <c r="Q30" s="16">
        <v>2.83446</v>
      </c>
      <c r="R30" s="16">
        <v>3.4750000000000001</v>
      </c>
      <c r="S30" s="16">
        <v>0</v>
      </c>
      <c r="T30" s="16">
        <v>0</v>
      </c>
      <c r="U30" s="16">
        <v>0</v>
      </c>
      <c r="V30" s="16">
        <v>2.5433500000000002</v>
      </c>
      <c r="W30" s="16">
        <v>0</v>
      </c>
      <c r="X30" s="16">
        <v>0</v>
      </c>
      <c r="Y30" s="16">
        <v>3.4750000000000001</v>
      </c>
      <c r="Z30" s="16">
        <v>1.15537</v>
      </c>
      <c r="AA30" s="16">
        <v>82.64</v>
      </c>
      <c r="AB30" s="16">
        <v>0</v>
      </c>
      <c r="AC30" s="16">
        <f t="shared" si="2"/>
        <v>0.69180863086517941</v>
      </c>
      <c r="AD30" s="16">
        <v>0</v>
      </c>
      <c r="AE30" s="16">
        <f t="shared" si="3"/>
        <v>0</v>
      </c>
      <c r="AF30" s="16">
        <v>2.2200000000000002</v>
      </c>
      <c r="AG30" s="16">
        <f t="shared" si="4"/>
        <v>0</v>
      </c>
      <c r="AH30" s="16">
        <v>0</v>
      </c>
      <c r="AI30" s="16">
        <f t="shared" si="1"/>
        <v>0</v>
      </c>
      <c r="AJ30" s="36"/>
      <c r="AK30" s="35"/>
      <c r="AL30" s="37"/>
      <c r="AM30" s="37"/>
      <c r="AN30" s="36"/>
      <c r="AO30" s="36"/>
      <c r="AP30" s="36"/>
      <c r="AQ30" s="36"/>
      <c r="AR30" s="36"/>
      <c r="AS30" s="36"/>
      <c r="AT30" s="36"/>
      <c r="AU30" s="36"/>
    </row>
    <row r="31" spans="1:47" ht="23.25" x14ac:dyDescent="0.5">
      <c r="A31" s="8" t="s">
        <v>8</v>
      </c>
      <c r="B31" s="8">
        <v>321</v>
      </c>
      <c r="C31" s="9">
        <v>4238</v>
      </c>
      <c r="D31" s="10">
        <v>100</v>
      </c>
      <c r="E31" s="8" t="s">
        <v>30</v>
      </c>
      <c r="F31" s="11">
        <v>0</v>
      </c>
      <c r="G31" s="11">
        <v>20511</v>
      </c>
      <c r="H31" s="12">
        <v>20.510999999999999</v>
      </c>
      <c r="I31" s="10">
        <v>2</v>
      </c>
      <c r="J31" s="10" t="s">
        <v>201</v>
      </c>
      <c r="K31" s="13">
        <v>42123</v>
      </c>
      <c r="L31" s="14" t="s">
        <v>147</v>
      </c>
      <c r="M31" s="16">
        <v>15.425000000000001</v>
      </c>
      <c r="N31" s="16">
        <v>3.35</v>
      </c>
      <c r="O31" s="16">
        <v>1.2250000000000001</v>
      </c>
      <c r="P31" s="16">
        <v>0.42499999999999999</v>
      </c>
      <c r="Q31" s="16">
        <v>2.1815199999999999</v>
      </c>
      <c r="R31" s="16">
        <v>20.175000000000001</v>
      </c>
      <c r="S31" s="16">
        <v>0.22500000000000001</v>
      </c>
      <c r="T31" s="16">
        <v>2.5000000000000001E-2</v>
      </c>
      <c r="U31" s="16">
        <v>0</v>
      </c>
      <c r="V31" s="16">
        <v>2.9082300000000001</v>
      </c>
      <c r="W31" s="16">
        <v>0</v>
      </c>
      <c r="X31" s="16">
        <v>0</v>
      </c>
      <c r="Y31" s="16">
        <v>20.425000000000001</v>
      </c>
      <c r="Z31" s="16">
        <v>1.44808</v>
      </c>
      <c r="AA31" s="16">
        <v>0</v>
      </c>
      <c r="AB31" s="16">
        <v>2</v>
      </c>
      <c r="AC31" s="16">
        <f t="shared" si="2"/>
        <v>1.3929807699004715E-3</v>
      </c>
      <c r="AD31" s="16">
        <v>0</v>
      </c>
      <c r="AE31" s="16">
        <f t="shared" si="3"/>
        <v>0</v>
      </c>
      <c r="AF31" s="16">
        <v>0</v>
      </c>
      <c r="AG31" s="16">
        <f t="shared" si="4"/>
        <v>0</v>
      </c>
      <c r="AH31" s="16">
        <v>0</v>
      </c>
      <c r="AI31" s="16">
        <f t="shared" si="1"/>
        <v>0</v>
      </c>
      <c r="AJ31" s="36"/>
      <c r="AK31" s="35"/>
      <c r="AL31" s="37"/>
      <c r="AM31" s="37"/>
      <c r="AN31" s="36"/>
      <c r="AO31" s="36"/>
      <c r="AP31" s="36"/>
      <c r="AQ31" s="36"/>
      <c r="AR31" s="36"/>
      <c r="AS31" s="36"/>
      <c r="AT31" s="36"/>
      <c r="AU31" s="36"/>
    </row>
    <row r="32" spans="1:47" ht="23.25" x14ac:dyDescent="0.5">
      <c r="A32" s="8" t="s">
        <v>8</v>
      </c>
      <c r="B32" s="8">
        <v>321</v>
      </c>
      <c r="C32" s="9">
        <v>4301</v>
      </c>
      <c r="D32" s="10">
        <v>100</v>
      </c>
      <c r="E32" s="14" t="s">
        <v>31</v>
      </c>
      <c r="F32" s="11">
        <v>0</v>
      </c>
      <c r="G32" s="11">
        <v>990</v>
      </c>
      <c r="H32" s="12">
        <v>0.99</v>
      </c>
      <c r="I32" s="10">
        <v>2</v>
      </c>
      <c r="J32" s="10" t="s">
        <v>201</v>
      </c>
      <c r="K32" s="13">
        <v>42124</v>
      </c>
      <c r="L32" s="14" t="s">
        <v>147</v>
      </c>
      <c r="M32" s="16">
        <v>0.55000000000000004</v>
      </c>
      <c r="N32" s="16">
        <v>0.2</v>
      </c>
      <c r="O32" s="16">
        <v>0.125</v>
      </c>
      <c r="P32" s="16">
        <v>7.4999999999999997E-2</v>
      </c>
      <c r="Q32" s="16">
        <v>2.98895</v>
      </c>
      <c r="R32" s="16">
        <v>0.9</v>
      </c>
      <c r="S32" s="16">
        <v>0.05</v>
      </c>
      <c r="T32" s="16">
        <v>0</v>
      </c>
      <c r="U32" s="16">
        <v>0</v>
      </c>
      <c r="V32" s="16">
        <v>3.3612099999999998</v>
      </c>
      <c r="W32" s="16">
        <v>0</v>
      </c>
      <c r="X32" s="16">
        <v>0</v>
      </c>
      <c r="Y32" s="16">
        <v>0.95000000000000007</v>
      </c>
      <c r="Z32" s="16">
        <v>1.06992</v>
      </c>
      <c r="AA32" s="16">
        <v>0</v>
      </c>
      <c r="AB32" s="16">
        <v>23.29</v>
      </c>
      <c r="AC32" s="16">
        <f t="shared" si="2"/>
        <v>0.33607503607503608</v>
      </c>
      <c r="AD32" s="16">
        <v>0</v>
      </c>
      <c r="AE32" s="16">
        <f t="shared" si="3"/>
        <v>0</v>
      </c>
      <c r="AF32" s="16">
        <v>26.15</v>
      </c>
      <c r="AG32" s="16">
        <f t="shared" si="4"/>
        <v>0</v>
      </c>
      <c r="AH32" s="16">
        <v>0</v>
      </c>
      <c r="AI32" s="16">
        <f t="shared" si="1"/>
        <v>0</v>
      </c>
      <c r="AJ32" s="36"/>
      <c r="AK32" s="35"/>
      <c r="AL32" s="37"/>
      <c r="AM32" s="37"/>
      <c r="AN32" s="36"/>
      <c r="AO32" s="36"/>
      <c r="AP32" s="36"/>
      <c r="AQ32" s="36"/>
      <c r="AR32" s="36"/>
      <c r="AS32" s="36"/>
      <c r="AT32" s="36"/>
      <c r="AU32" s="36"/>
    </row>
    <row r="33" spans="1:47" ht="23.25" x14ac:dyDescent="0.5">
      <c r="A33" s="8" t="s">
        <v>8</v>
      </c>
      <c r="B33" s="8">
        <v>321</v>
      </c>
      <c r="C33" s="9">
        <v>4316</v>
      </c>
      <c r="D33" s="10">
        <v>100</v>
      </c>
      <c r="E33" s="14" t="s">
        <v>32</v>
      </c>
      <c r="F33" s="11">
        <v>0</v>
      </c>
      <c r="G33" s="11">
        <v>1393</v>
      </c>
      <c r="H33" s="12">
        <v>1.393</v>
      </c>
      <c r="I33" s="10">
        <v>2</v>
      </c>
      <c r="J33" s="10" t="s">
        <v>201</v>
      </c>
      <c r="K33" s="13">
        <v>42124</v>
      </c>
      <c r="L33" s="14" t="s">
        <v>147</v>
      </c>
      <c r="M33" s="16">
        <v>1</v>
      </c>
      <c r="N33" s="16">
        <v>0.1</v>
      </c>
      <c r="O33" s="16">
        <v>2.5000000000000001E-2</v>
      </c>
      <c r="P33" s="16">
        <v>0.1</v>
      </c>
      <c r="Q33" s="16">
        <v>2.2814299999999998</v>
      </c>
      <c r="R33" s="16">
        <v>1.2250000000000001</v>
      </c>
      <c r="S33" s="16">
        <v>0</v>
      </c>
      <c r="T33" s="16">
        <v>0</v>
      </c>
      <c r="U33" s="16">
        <v>0</v>
      </c>
      <c r="V33" s="16">
        <v>2.0034100000000001</v>
      </c>
      <c r="W33" s="16">
        <v>0</v>
      </c>
      <c r="X33" s="16">
        <v>0</v>
      </c>
      <c r="Y33" s="16">
        <v>1.2250000000000001</v>
      </c>
      <c r="Z33" s="16">
        <v>1.05084</v>
      </c>
      <c r="AA33" s="16">
        <v>0</v>
      </c>
      <c r="AB33" s="16">
        <v>4</v>
      </c>
      <c r="AC33" s="16">
        <f t="shared" si="2"/>
        <v>4.1021433699107782E-2</v>
      </c>
      <c r="AD33" s="16">
        <v>0</v>
      </c>
      <c r="AE33" s="16">
        <f t="shared" si="3"/>
        <v>0</v>
      </c>
      <c r="AF33" s="16">
        <v>0</v>
      </c>
      <c r="AG33" s="16">
        <f t="shared" si="4"/>
        <v>0</v>
      </c>
      <c r="AH33" s="16">
        <v>0</v>
      </c>
      <c r="AI33" s="16">
        <f t="shared" si="1"/>
        <v>0</v>
      </c>
      <c r="AJ33" s="36"/>
      <c r="AK33" s="35"/>
      <c r="AL33" s="37"/>
      <c r="AM33" s="37"/>
      <c r="AN33" s="36"/>
      <c r="AO33" s="36"/>
      <c r="AP33" s="36"/>
      <c r="AQ33" s="36"/>
      <c r="AR33" s="36"/>
      <c r="AS33" s="36"/>
      <c r="AT33" s="36"/>
      <c r="AU33" s="36"/>
    </row>
    <row r="34" spans="1:47" ht="23.25" x14ac:dyDescent="0.5">
      <c r="A34" s="8" t="s">
        <v>8</v>
      </c>
      <c r="B34" s="8">
        <v>321</v>
      </c>
      <c r="C34" s="9">
        <v>4317</v>
      </c>
      <c r="D34" s="10">
        <v>100</v>
      </c>
      <c r="E34" s="8" t="s">
        <v>33</v>
      </c>
      <c r="F34" s="11">
        <v>3123</v>
      </c>
      <c r="G34" s="11">
        <v>0</v>
      </c>
      <c r="H34" s="12">
        <v>3.1230000000000002</v>
      </c>
      <c r="I34" s="10">
        <v>2</v>
      </c>
      <c r="J34" s="10" t="s">
        <v>16</v>
      </c>
      <c r="K34" s="13">
        <v>42123</v>
      </c>
      <c r="L34" s="14" t="s">
        <v>147</v>
      </c>
      <c r="M34" s="16">
        <v>2.9750000000000001</v>
      </c>
      <c r="N34" s="16">
        <v>2.5000000000000001E-2</v>
      </c>
      <c r="O34" s="16">
        <v>0</v>
      </c>
      <c r="P34" s="16">
        <v>0.05</v>
      </c>
      <c r="Q34" s="16">
        <v>1.3063899999999999</v>
      </c>
      <c r="R34" s="16">
        <v>3.05</v>
      </c>
      <c r="S34" s="16">
        <v>0</v>
      </c>
      <c r="T34" s="16">
        <v>0</v>
      </c>
      <c r="U34" s="16">
        <v>0</v>
      </c>
      <c r="V34" s="16">
        <v>3.3219500000000002</v>
      </c>
      <c r="W34" s="16">
        <v>0</v>
      </c>
      <c r="X34" s="16">
        <v>0</v>
      </c>
      <c r="Y34" s="16">
        <v>3.05</v>
      </c>
      <c r="Z34" s="16">
        <v>1.26597</v>
      </c>
      <c r="AA34" s="16">
        <v>0</v>
      </c>
      <c r="AB34" s="16">
        <v>2</v>
      </c>
      <c r="AC34" s="16">
        <f t="shared" si="2"/>
        <v>9.1487123187411375E-3</v>
      </c>
      <c r="AD34" s="16">
        <v>0</v>
      </c>
      <c r="AE34" s="16">
        <f t="shared" si="3"/>
        <v>0</v>
      </c>
      <c r="AF34" s="16">
        <v>0</v>
      </c>
      <c r="AG34" s="16">
        <f t="shared" si="4"/>
        <v>0</v>
      </c>
      <c r="AH34" s="16">
        <v>0</v>
      </c>
      <c r="AI34" s="16">
        <f t="shared" si="1"/>
        <v>0</v>
      </c>
      <c r="AJ34" s="36"/>
      <c r="AK34" s="35"/>
      <c r="AL34" s="37"/>
      <c r="AM34" s="37"/>
      <c r="AN34" s="36"/>
      <c r="AO34" s="36"/>
      <c r="AP34" s="36"/>
      <c r="AQ34" s="36"/>
      <c r="AR34" s="36"/>
      <c r="AS34" s="36"/>
      <c r="AT34" s="36"/>
      <c r="AU34" s="36"/>
    </row>
    <row r="35" spans="1:47" ht="23.25" x14ac:dyDescent="0.5">
      <c r="A35" s="7"/>
      <c r="B35" s="7"/>
      <c r="C35" s="7"/>
      <c r="D35" s="7"/>
      <c r="E35" s="84"/>
      <c r="F35" s="108" t="s">
        <v>144</v>
      </c>
      <c r="G35" s="108"/>
      <c r="H35" s="82">
        <f>SUM(H4:H34)</f>
        <v>550.13800000000015</v>
      </c>
      <c r="I35" s="76"/>
      <c r="J35" s="76"/>
      <c r="K35" s="76"/>
      <c r="L35" s="76"/>
      <c r="M35" s="77">
        <f t="shared" ref="M35:P35" si="5">SUM(M4:M34)</f>
        <v>384.67500000000001</v>
      </c>
      <c r="N35" s="77">
        <f t="shared" si="5"/>
        <v>103.27499999999996</v>
      </c>
      <c r="O35" s="77">
        <f t="shared" si="5"/>
        <v>42.099999999999994</v>
      </c>
      <c r="P35" s="77">
        <f t="shared" si="5"/>
        <v>20.150000000000002</v>
      </c>
      <c r="Q35" s="77" t="s">
        <v>145</v>
      </c>
      <c r="R35" s="77">
        <f t="shared" ref="R35:U35" si="6">SUM(R4:R34)</f>
        <v>506.55000000000007</v>
      </c>
      <c r="S35" s="77">
        <f t="shared" si="6"/>
        <v>28.075000000000006</v>
      </c>
      <c r="T35" s="77">
        <f t="shared" si="6"/>
        <v>8.3000000000000007</v>
      </c>
      <c r="U35" s="77">
        <f t="shared" si="6"/>
        <v>7.2750000000000004</v>
      </c>
      <c r="V35" s="77" t="s">
        <v>145</v>
      </c>
      <c r="W35" s="77">
        <f>SUM(W4:W34)</f>
        <v>0</v>
      </c>
      <c r="X35" s="77">
        <f t="shared" ref="X35:Y35" si="7">SUM(X4:X34)</f>
        <v>0</v>
      </c>
      <c r="Y35" s="77">
        <f t="shared" si="7"/>
        <v>550.19999999999993</v>
      </c>
      <c r="Z35" s="77" t="s">
        <v>145</v>
      </c>
      <c r="AA35" s="77">
        <f t="shared" ref="AA35:AB35" si="8">SUM(AA4:AA34)</f>
        <v>5050.4502199999997</v>
      </c>
      <c r="AB35" s="77">
        <f t="shared" si="8"/>
        <v>1388.86904</v>
      </c>
      <c r="AC35" s="77" t="s">
        <v>145</v>
      </c>
      <c r="AD35" s="77">
        <f>SUM(AD4:AD34)</f>
        <v>3367.7200000000003</v>
      </c>
      <c r="AE35" s="77" t="s">
        <v>145</v>
      </c>
      <c r="AF35" s="77">
        <f>SUM(AF4:AF34)</f>
        <v>1766.7099999999998</v>
      </c>
      <c r="AG35" s="77" t="s">
        <v>145</v>
      </c>
      <c r="AH35" s="77">
        <f>SUM(AH4:AH34)</f>
        <v>42.16</v>
      </c>
      <c r="AI35" s="77" t="s">
        <v>145</v>
      </c>
      <c r="AJ35" s="36"/>
      <c r="AK35" s="33"/>
      <c r="AL35" s="37"/>
      <c r="AM35" s="37"/>
      <c r="AN35" s="36"/>
      <c r="AO35" s="36"/>
      <c r="AP35" s="36"/>
      <c r="AQ35" s="36"/>
      <c r="AR35" s="36"/>
      <c r="AS35" s="36"/>
      <c r="AT35" s="36"/>
      <c r="AU35" s="36"/>
    </row>
    <row r="36" spans="1:47" ht="23.25" x14ac:dyDescent="0.5">
      <c r="A36" s="7"/>
      <c r="B36" s="7"/>
      <c r="C36" s="7"/>
      <c r="D36" s="7"/>
      <c r="E36" s="84"/>
      <c r="F36" s="108" t="s">
        <v>146</v>
      </c>
      <c r="G36" s="108"/>
      <c r="H36" s="76"/>
      <c r="I36" s="76"/>
      <c r="J36" s="76"/>
      <c r="K36" s="76"/>
      <c r="L36" s="76"/>
      <c r="M36" s="77" t="s">
        <v>145</v>
      </c>
      <c r="N36" s="77" t="s">
        <v>145</v>
      </c>
      <c r="O36" s="77" t="s">
        <v>145</v>
      </c>
      <c r="P36" s="77" t="s">
        <v>145</v>
      </c>
      <c r="Q36" s="77">
        <f>SUMPRODUCT(Q4:Q34,H4:H34)/H35</f>
        <v>2.344704110659507</v>
      </c>
      <c r="R36" s="77" t="s">
        <v>145</v>
      </c>
      <c r="S36" s="77" t="s">
        <v>145</v>
      </c>
      <c r="T36" s="77" t="s">
        <v>145</v>
      </c>
      <c r="U36" s="77" t="s">
        <v>145</v>
      </c>
      <c r="V36" s="77">
        <f>SUMPRODUCT(V4:V34,H4:H34)/H35</f>
        <v>4.5931641892034341</v>
      </c>
      <c r="W36" s="77" t="s">
        <v>145</v>
      </c>
      <c r="X36" s="77" t="s">
        <v>145</v>
      </c>
      <c r="Y36" s="77" t="s">
        <v>145</v>
      </c>
      <c r="Z36" s="77">
        <f>SUMPRODUCT(Z4:Z34,H4:H34)/H35</f>
        <v>1.213951903395148</v>
      </c>
      <c r="AA36" s="77" t="s">
        <v>145</v>
      </c>
      <c r="AB36" s="77" t="s">
        <v>145</v>
      </c>
      <c r="AC36" s="77">
        <f>SUMPRODUCT(AC4:AC34,H4:H34)/H35</f>
        <v>0.29816409664556298</v>
      </c>
      <c r="AD36" s="77" t="s">
        <v>145</v>
      </c>
      <c r="AE36" s="77">
        <f>SUMPRODUCT(AE4:AE34,H4:H34)/H35</f>
        <v>0.17490260885190878</v>
      </c>
      <c r="AF36" s="77"/>
      <c r="AG36" s="77">
        <f>SUMPRODUCT(AG4:AG34,H4:H34)/H35</f>
        <v>6.8699687607289242E-2</v>
      </c>
      <c r="AH36" s="77" t="s">
        <v>145</v>
      </c>
      <c r="AI36" s="77">
        <f>SUMPRODUCT(AI4:AI34,H4:H34)/H35</f>
        <v>2.189580484481036E-3</v>
      </c>
      <c r="AJ36" s="36"/>
      <c r="AK36" s="38"/>
      <c r="AL36" s="37"/>
      <c r="AM36" s="37"/>
      <c r="AN36" s="36"/>
      <c r="AO36" s="36"/>
      <c r="AP36" s="36"/>
      <c r="AQ36" s="36"/>
      <c r="AR36" s="36"/>
      <c r="AS36" s="36"/>
      <c r="AT36" s="36"/>
      <c r="AU36" s="36"/>
    </row>
    <row r="37" spans="1:47" x14ac:dyDescent="0.2"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</row>
    <row r="38" spans="1:47" x14ac:dyDescent="0.2"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</row>
    <row r="39" spans="1:47" x14ac:dyDescent="0.2"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</row>
    <row r="40" spans="1:47" x14ac:dyDescent="0.2"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</row>
    <row r="41" spans="1:47" x14ac:dyDescent="0.2"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</row>
    <row r="42" spans="1:47" x14ac:dyDescent="0.2"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</row>
    <row r="43" spans="1:47" x14ac:dyDescent="0.2"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</row>
    <row r="44" spans="1:47" x14ac:dyDescent="0.2"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</row>
    <row r="45" spans="1:47" ht="23.25" x14ac:dyDescent="0.5">
      <c r="A45" s="107" t="s">
        <v>190</v>
      </c>
      <c r="B45" s="107"/>
      <c r="C45" s="107"/>
      <c r="D45" s="107"/>
      <c r="E45" s="107"/>
      <c r="F45" s="107"/>
      <c r="G45" s="10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</row>
    <row r="46" spans="1:47" ht="99" customHeight="1" x14ac:dyDescent="0.2">
      <c r="A46" s="94" t="s">
        <v>160</v>
      </c>
      <c r="B46" s="94" t="s">
        <v>0</v>
      </c>
      <c r="C46" s="97" t="s">
        <v>1</v>
      </c>
      <c r="D46" s="98" t="s">
        <v>2</v>
      </c>
      <c r="E46" s="94" t="s">
        <v>3</v>
      </c>
      <c r="F46" s="94" t="s">
        <v>204</v>
      </c>
      <c r="G46" s="94" t="s">
        <v>205</v>
      </c>
      <c r="H46" s="96" t="s">
        <v>206</v>
      </c>
      <c r="I46" s="94" t="s">
        <v>4</v>
      </c>
      <c r="J46" s="94" t="s">
        <v>5</v>
      </c>
      <c r="K46" s="95" t="s">
        <v>6</v>
      </c>
      <c r="L46" s="94" t="s">
        <v>7</v>
      </c>
      <c r="M46" s="90" t="s">
        <v>207</v>
      </c>
      <c r="N46" s="90"/>
      <c r="O46" s="90"/>
      <c r="P46" s="90"/>
      <c r="Q46" s="89" t="s">
        <v>208</v>
      </c>
      <c r="R46" s="91" t="s">
        <v>211</v>
      </c>
      <c r="S46" s="92"/>
      <c r="T46" s="93"/>
      <c r="U46" s="89" t="s">
        <v>212</v>
      </c>
      <c r="V46" s="87" t="s">
        <v>161</v>
      </c>
      <c r="W46" s="87" t="s">
        <v>233</v>
      </c>
      <c r="X46" s="87" t="s">
        <v>234</v>
      </c>
      <c r="Y46" s="53" t="s">
        <v>162</v>
      </c>
      <c r="Z46" s="87" t="s">
        <v>163</v>
      </c>
      <c r="AA46" s="87" t="s">
        <v>235</v>
      </c>
      <c r="AB46" s="87" t="s">
        <v>219</v>
      </c>
      <c r="AC46" s="51" t="s">
        <v>186</v>
      </c>
      <c r="AD46" s="21"/>
      <c r="AE46" s="21"/>
      <c r="AF46" s="21"/>
      <c r="AG46" s="21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</row>
    <row r="47" spans="1:47" ht="23.25" x14ac:dyDescent="0.2">
      <c r="A47" s="94"/>
      <c r="B47" s="94"/>
      <c r="C47" s="97"/>
      <c r="D47" s="98"/>
      <c r="E47" s="94"/>
      <c r="F47" s="94"/>
      <c r="G47" s="94"/>
      <c r="H47" s="96"/>
      <c r="I47" s="94"/>
      <c r="J47" s="94"/>
      <c r="K47" s="95"/>
      <c r="L47" s="94"/>
      <c r="M47" s="49" t="s">
        <v>222</v>
      </c>
      <c r="N47" s="50" t="s">
        <v>223</v>
      </c>
      <c r="O47" s="50" t="s">
        <v>224</v>
      </c>
      <c r="P47" s="49" t="s">
        <v>225</v>
      </c>
      <c r="Q47" s="89"/>
      <c r="R47" s="49" t="s">
        <v>230</v>
      </c>
      <c r="S47" s="50" t="s">
        <v>231</v>
      </c>
      <c r="T47" s="49" t="s">
        <v>232</v>
      </c>
      <c r="U47" s="89"/>
      <c r="V47" s="88"/>
      <c r="W47" s="88"/>
      <c r="X47" s="88"/>
      <c r="Y47" s="54"/>
      <c r="Z47" s="88"/>
      <c r="AA47" s="88"/>
      <c r="AB47" s="88"/>
      <c r="AC47" s="52" t="s">
        <v>236</v>
      </c>
      <c r="AD47" s="21"/>
      <c r="AE47" s="21"/>
      <c r="AF47" s="21"/>
      <c r="AG47" s="21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</row>
    <row r="48" spans="1:47" s="6" customFormat="1" ht="23.25" x14ac:dyDescent="0.5">
      <c r="A48" s="29" t="s">
        <v>8</v>
      </c>
      <c r="B48" s="32">
        <v>321</v>
      </c>
      <c r="C48" s="32">
        <v>4016</v>
      </c>
      <c r="D48" s="32">
        <v>101</v>
      </c>
      <c r="E48" s="32" t="s">
        <v>164</v>
      </c>
      <c r="F48" s="30" t="s">
        <v>165</v>
      </c>
      <c r="G48" s="30" t="s">
        <v>199</v>
      </c>
      <c r="H48" s="32">
        <v>8.44</v>
      </c>
      <c r="I48" s="29">
        <v>4</v>
      </c>
      <c r="J48" s="32" t="s">
        <v>201</v>
      </c>
      <c r="K48" s="31">
        <v>42124</v>
      </c>
      <c r="L48" s="29" t="s">
        <v>167</v>
      </c>
      <c r="M48" s="41">
        <v>2.7749999999999999</v>
      </c>
      <c r="N48" s="41">
        <v>3.55</v>
      </c>
      <c r="O48" s="41">
        <v>1.625</v>
      </c>
      <c r="P48" s="41">
        <v>0.5</v>
      </c>
      <c r="Q48" s="41">
        <v>2.7962500000000001</v>
      </c>
      <c r="R48" s="41">
        <v>0</v>
      </c>
      <c r="S48" s="41">
        <v>0</v>
      </c>
      <c r="T48" s="41">
        <v>8.4499999999999993</v>
      </c>
      <c r="U48" s="41">
        <v>1.1713499999999999</v>
      </c>
      <c r="V48" s="34">
        <v>16</v>
      </c>
      <c r="W48" s="34">
        <v>0</v>
      </c>
      <c r="X48" s="34">
        <v>139</v>
      </c>
      <c r="Y48" s="34">
        <v>9</v>
      </c>
      <c r="Z48" s="34">
        <v>87</v>
      </c>
      <c r="AA48" s="41">
        <v>0</v>
      </c>
      <c r="AB48" s="41">
        <v>0</v>
      </c>
      <c r="AC48" s="34">
        <v>96</v>
      </c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</row>
    <row r="49" spans="1:47" s="6" customFormat="1" ht="23.25" x14ac:dyDescent="0.5">
      <c r="A49" s="29" t="s">
        <v>8</v>
      </c>
      <c r="B49" s="32">
        <v>321</v>
      </c>
      <c r="C49" s="32">
        <v>4016</v>
      </c>
      <c r="D49" s="32">
        <v>101</v>
      </c>
      <c r="E49" s="32" t="s">
        <v>164</v>
      </c>
      <c r="F49" s="30">
        <v>13500</v>
      </c>
      <c r="G49" s="30" t="s">
        <v>165</v>
      </c>
      <c r="H49" s="32">
        <v>8.44</v>
      </c>
      <c r="I49" s="29">
        <v>4</v>
      </c>
      <c r="J49" s="32" t="s">
        <v>16</v>
      </c>
      <c r="K49" s="31">
        <v>42124</v>
      </c>
      <c r="L49" s="29" t="s">
        <v>167</v>
      </c>
      <c r="M49" s="41">
        <v>2.5750000000000002</v>
      </c>
      <c r="N49" s="41">
        <v>3.3</v>
      </c>
      <c r="O49" s="41">
        <v>1.75</v>
      </c>
      <c r="P49" s="41">
        <v>0.82499999999999996</v>
      </c>
      <c r="Q49" s="41">
        <v>2.9916399999999999</v>
      </c>
      <c r="R49" s="41">
        <v>0</v>
      </c>
      <c r="S49" s="41">
        <v>0</v>
      </c>
      <c r="T49" s="41">
        <v>8.4499999999999993</v>
      </c>
      <c r="U49" s="41">
        <v>1.3168</v>
      </c>
      <c r="V49" s="34">
        <v>61</v>
      </c>
      <c r="W49" s="34">
        <v>101</v>
      </c>
      <c r="X49" s="34">
        <v>29</v>
      </c>
      <c r="Y49" s="34">
        <v>60</v>
      </c>
      <c r="Z49" s="34">
        <v>1</v>
      </c>
      <c r="AA49" s="41">
        <v>109.44</v>
      </c>
      <c r="AB49" s="41">
        <v>0.2287553692923508</v>
      </c>
      <c r="AC49" s="34">
        <v>86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</row>
    <row r="50" spans="1:47" s="6" customFormat="1" ht="23.25" x14ac:dyDescent="0.5">
      <c r="F50" s="105" t="s">
        <v>144</v>
      </c>
      <c r="G50" s="106"/>
      <c r="H50" s="46">
        <f>SUM(H48:H49)</f>
        <v>16.88</v>
      </c>
      <c r="I50" s="45"/>
      <c r="J50" s="45"/>
      <c r="K50" s="45"/>
      <c r="L50" s="45"/>
      <c r="M50" s="74">
        <f t="shared" ref="M50:P50" si="9">SUM(M48:M49)</f>
        <v>5.35</v>
      </c>
      <c r="N50" s="74">
        <f t="shared" si="9"/>
        <v>6.85</v>
      </c>
      <c r="O50" s="74">
        <f t="shared" si="9"/>
        <v>3.375</v>
      </c>
      <c r="P50" s="74">
        <f t="shared" si="9"/>
        <v>1.325</v>
      </c>
      <c r="Q50" s="74" t="s">
        <v>145</v>
      </c>
      <c r="R50" s="74">
        <f>SUM(R48:R49)</f>
        <v>0</v>
      </c>
      <c r="S50" s="74">
        <f t="shared" ref="S50:T50" si="10">SUM(S48:S49)</f>
        <v>0</v>
      </c>
      <c r="T50" s="74">
        <f t="shared" si="10"/>
        <v>16.899999999999999</v>
      </c>
      <c r="U50" s="74" t="s">
        <v>145</v>
      </c>
      <c r="V50" s="47">
        <v>77</v>
      </c>
      <c r="W50" s="47">
        <v>101</v>
      </c>
      <c r="X50" s="47">
        <v>168</v>
      </c>
      <c r="Y50" s="47">
        <v>69</v>
      </c>
      <c r="Z50" s="47">
        <v>88</v>
      </c>
      <c r="AA50" s="74">
        <v>109.44</v>
      </c>
      <c r="AB50" s="74" t="s">
        <v>145</v>
      </c>
      <c r="AC50" s="47">
        <v>316</v>
      </c>
      <c r="AD50" s="73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</row>
    <row r="51" spans="1:47" s="6" customFormat="1" ht="23.25" x14ac:dyDescent="0.5">
      <c r="F51" s="105" t="s">
        <v>146</v>
      </c>
      <c r="G51" s="106"/>
      <c r="H51" s="45"/>
      <c r="I51" s="45"/>
      <c r="J51" s="45"/>
      <c r="K51" s="45"/>
      <c r="L51" s="45"/>
      <c r="M51" s="74" t="s">
        <v>145</v>
      </c>
      <c r="N51" s="74" t="s">
        <v>145</v>
      </c>
      <c r="O51" s="74" t="s">
        <v>145</v>
      </c>
      <c r="P51" s="74" t="s">
        <v>145</v>
      </c>
      <c r="Q51" s="74">
        <v>2.893945</v>
      </c>
      <c r="R51" s="74" t="s">
        <v>145</v>
      </c>
      <c r="S51" s="74" t="s">
        <v>145</v>
      </c>
      <c r="T51" s="74" t="s">
        <v>145</v>
      </c>
      <c r="U51" s="74">
        <v>1.244075</v>
      </c>
      <c r="V51" s="46" t="s">
        <v>145</v>
      </c>
      <c r="W51" s="46" t="s">
        <v>145</v>
      </c>
      <c r="X51" s="46" t="s">
        <v>145</v>
      </c>
      <c r="Y51" s="46" t="s">
        <v>145</v>
      </c>
      <c r="Z51" s="46" t="s">
        <v>145</v>
      </c>
      <c r="AA51" s="74" t="s">
        <v>145</v>
      </c>
      <c r="AB51" s="74">
        <v>0.1143776846461754</v>
      </c>
      <c r="AC51" s="46" t="s">
        <v>145</v>
      </c>
      <c r="AD51" s="73"/>
    </row>
    <row r="52" spans="1:47" s="6" customFormat="1" x14ac:dyDescent="0.2"/>
  </sheetData>
  <mergeCells count="56">
    <mergeCell ref="F51:G51"/>
    <mergeCell ref="F2:F3"/>
    <mergeCell ref="F46:F47"/>
    <mergeCell ref="E46:E47"/>
    <mergeCell ref="A1:G1"/>
    <mergeCell ref="A45:G45"/>
    <mergeCell ref="F35:G35"/>
    <mergeCell ref="F36:G36"/>
    <mergeCell ref="A46:A47"/>
    <mergeCell ref="B46:B47"/>
    <mergeCell ref="C46:C47"/>
    <mergeCell ref="D46:D47"/>
    <mergeCell ref="F50:G50"/>
    <mergeCell ref="AK2:AK3"/>
    <mergeCell ref="AG2:AG3"/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M2:P2"/>
    <mergeCell ref="Q2:Q3"/>
    <mergeCell ref="R2:U2"/>
    <mergeCell ref="V2:V3"/>
    <mergeCell ref="W2:Y2"/>
    <mergeCell ref="I46:I47"/>
    <mergeCell ref="J46:J47"/>
    <mergeCell ref="K46:K47"/>
    <mergeCell ref="L46:L47"/>
    <mergeCell ref="G46:G47"/>
    <mergeCell ref="H46:H47"/>
    <mergeCell ref="W46:W47"/>
    <mergeCell ref="X46:X47"/>
    <mergeCell ref="Z46:Z47"/>
    <mergeCell ref="AA46:AA47"/>
    <mergeCell ref="AB46:AB47"/>
    <mergeCell ref="V46:V47"/>
    <mergeCell ref="U46:U47"/>
    <mergeCell ref="M46:P46"/>
    <mergeCell ref="Q46:Q47"/>
    <mergeCell ref="R46:T46"/>
  </mergeCells>
  <printOptions horizontalCentered="1"/>
  <pageMargins left="0.63437500000000002" right="0.25" top="0.75" bottom="0.75" header="0.3" footer="0.3"/>
  <pageSetup paperSize="8" scale="40" fitToHeight="0" orientation="landscape" horizontalDpi="1200" verticalDpi="1200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6"/>
  <sheetViews>
    <sheetView view="pageLayout" zoomScale="85" zoomScaleNormal="90" zoomScalePageLayoutView="85" workbookViewId="0">
      <selection activeCell="O67" sqref="O67"/>
    </sheetView>
  </sheetViews>
  <sheetFormatPr defaultRowHeight="14.25" x14ac:dyDescent="0.2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.37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28" customWidth="1"/>
    <col min="35" max="35" width="9" customWidth="1"/>
    <col min="36" max="36" width="9.125" style="5"/>
  </cols>
  <sheetData>
    <row r="1" spans="1:42" ht="23.25" x14ac:dyDescent="0.5">
      <c r="A1" s="107" t="s">
        <v>191</v>
      </c>
      <c r="B1" s="107"/>
      <c r="C1" s="107"/>
      <c r="D1" s="107"/>
      <c r="E1" s="107"/>
      <c r="F1" s="107"/>
      <c r="G1" s="10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H1" s="36"/>
      <c r="AI1" s="36"/>
      <c r="AJ1" s="39"/>
      <c r="AK1" s="36"/>
      <c r="AL1" s="36"/>
      <c r="AM1" s="36"/>
      <c r="AN1" s="36"/>
      <c r="AO1" s="36"/>
      <c r="AP1" s="36"/>
    </row>
    <row r="2" spans="1:42" ht="25.5" customHeight="1" x14ac:dyDescent="0.2">
      <c r="A2" s="94" t="s">
        <v>160</v>
      </c>
      <c r="B2" s="94" t="s">
        <v>0</v>
      </c>
      <c r="C2" s="97" t="s">
        <v>1</v>
      </c>
      <c r="D2" s="98" t="s">
        <v>2</v>
      </c>
      <c r="E2" s="94" t="s">
        <v>3</v>
      </c>
      <c r="F2" s="94" t="s">
        <v>204</v>
      </c>
      <c r="G2" s="94" t="s">
        <v>205</v>
      </c>
      <c r="H2" s="96" t="s">
        <v>206</v>
      </c>
      <c r="I2" s="94" t="s">
        <v>4</v>
      </c>
      <c r="J2" s="94" t="s">
        <v>5</v>
      </c>
      <c r="K2" s="95" t="s">
        <v>6</v>
      </c>
      <c r="L2" s="94" t="s">
        <v>7</v>
      </c>
      <c r="M2" s="90" t="s">
        <v>207</v>
      </c>
      <c r="N2" s="90"/>
      <c r="O2" s="90"/>
      <c r="P2" s="90"/>
      <c r="Q2" s="89" t="s">
        <v>208</v>
      </c>
      <c r="R2" s="90" t="s">
        <v>209</v>
      </c>
      <c r="S2" s="90"/>
      <c r="T2" s="90"/>
      <c r="U2" s="90"/>
      <c r="V2" s="89" t="s">
        <v>210</v>
      </c>
      <c r="W2" s="91" t="s">
        <v>211</v>
      </c>
      <c r="X2" s="92"/>
      <c r="Y2" s="93"/>
      <c r="Z2" s="89" t="s">
        <v>212</v>
      </c>
      <c r="AA2" s="104" t="s">
        <v>213</v>
      </c>
      <c r="AB2" s="104" t="s">
        <v>214</v>
      </c>
      <c r="AC2" s="100" t="s">
        <v>215</v>
      </c>
      <c r="AD2" s="87" t="s">
        <v>216</v>
      </c>
      <c r="AE2" s="102" t="s">
        <v>217</v>
      </c>
      <c r="AF2" s="87" t="s">
        <v>218</v>
      </c>
      <c r="AG2" s="100" t="s">
        <v>219</v>
      </c>
      <c r="AH2" s="87" t="s">
        <v>220</v>
      </c>
      <c r="AI2" s="87" t="s">
        <v>221</v>
      </c>
      <c r="AJ2" s="99"/>
      <c r="AK2" s="36"/>
      <c r="AL2" s="36"/>
      <c r="AM2" s="36"/>
      <c r="AN2" s="36"/>
      <c r="AO2" s="36"/>
      <c r="AP2" s="36"/>
    </row>
    <row r="3" spans="1:42" ht="56.25" customHeight="1" x14ac:dyDescent="0.2">
      <c r="A3" s="94"/>
      <c r="B3" s="94"/>
      <c r="C3" s="97"/>
      <c r="D3" s="98"/>
      <c r="E3" s="94"/>
      <c r="F3" s="94"/>
      <c r="G3" s="94"/>
      <c r="H3" s="96"/>
      <c r="I3" s="94"/>
      <c r="J3" s="94"/>
      <c r="K3" s="95"/>
      <c r="L3" s="94"/>
      <c r="M3" s="67" t="s">
        <v>222</v>
      </c>
      <c r="N3" s="68" t="s">
        <v>223</v>
      </c>
      <c r="O3" s="68" t="s">
        <v>224</v>
      </c>
      <c r="P3" s="67" t="s">
        <v>225</v>
      </c>
      <c r="Q3" s="89"/>
      <c r="R3" s="67" t="s">
        <v>226</v>
      </c>
      <c r="S3" s="68" t="s">
        <v>227</v>
      </c>
      <c r="T3" s="68" t="s">
        <v>228</v>
      </c>
      <c r="U3" s="67" t="s">
        <v>229</v>
      </c>
      <c r="V3" s="89"/>
      <c r="W3" s="67" t="s">
        <v>230</v>
      </c>
      <c r="X3" s="68" t="s">
        <v>231</v>
      </c>
      <c r="Y3" s="67" t="s">
        <v>232</v>
      </c>
      <c r="Z3" s="89"/>
      <c r="AA3" s="104"/>
      <c r="AB3" s="104"/>
      <c r="AC3" s="101"/>
      <c r="AD3" s="88"/>
      <c r="AE3" s="103"/>
      <c r="AF3" s="88"/>
      <c r="AG3" s="101"/>
      <c r="AH3" s="88"/>
      <c r="AI3" s="88"/>
      <c r="AJ3" s="99"/>
      <c r="AK3" s="36"/>
      <c r="AL3" s="36"/>
      <c r="AM3" s="36"/>
      <c r="AN3" s="36"/>
      <c r="AO3" s="36"/>
      <c r="AP3" s="36"/>
    </row>
    <row r="4" spans="1:42" ht="23.25" x14ac:dyDescent="0.5">
      <c r="A4" s="8" t="s">
        <v>34</v>
      </c>
      <c r="B4" s="8">
        <v>322</v>
      </c>
      <c r="C4" s="9">
        <v>403</v>
      </c>
      <c r="D4" s="10">
        <v>301</v>
      </c>
      <c r="E4" s="8" t="s">
        <v>36</v>
      </c>
      <c r="F4" s="11">
        <v>67076</v>
      </c>
      <c r="G4" s="11">
        <v>82997</v>
      </c>
      <c r="H4" s="12">
        <v>15.920999999999999</v>
      </c>
      <c r="I4" s="10">
        <v>4</v>
      </c>
      <c r="J4" s="10" t="s">
        <v>200</v>
      </c>
      <c r="K4" s="13">
        <v>42126</v>
      </c>
      <c r="L4" s="14" t="s">
        <v>147</v>
      </c>
      <c r="M4" s="16">
        <v>9.4250000000000007</v>
      </c>
      <c r="N4" s="16">
        <v>4.1749999999999998</v>
      </c>
      <c r="O4" s="16">
        <v>1.35</v>
      </c>
      <c r="P4" s="16">
        <v>0.875</v>
      </c>
      <c r="Q4" s="16">
        <v>2.5872999999999999</v>
      </c>
      <c r="R4" s="16">
        <v>9.2750000000000004</v>
      </c>
      <c r="S4" s="16">
        <v>4</v>
      </c>
      <c r="T4" s="16">
        <v>1.95</v>
      </c>
      <c r="U4" s="16">
        <v>0.6</v>
      </c>
      <c r="V4" s="16">
        <v>9.3113299999999999</v>
      </c>
      <c r="W4" s="16">
        <v>0</v>
      </c>
      <c r="X4" s="16">
        <v>0</v>
      </c>
      <c r="Y4" s="16">
        <v>15.825000000000001</v>
      </c>
      <c r="Z4" s="16">
        <v>1.18588</v>
      </c>
      <c r="AA4" s="16">
        <v>673.97</v>
      </c>
      <c r="AB4" s="16">
        <v>0</v>
      </c>
      <c r="AC4" s="16">
        <v>1.2094897125988138</v>
      </c>
      <c r="AD4" s="16">
        <v>466.02</v>
      </c>
      <c r="AE4" s="16">
        <v>0.83630784139546144</v>
      </c>
      <c r="AF4" s="16">
        <v>980.47</v>
      </c>
      <c r="AG4" s="16">
        <v>1.7595269500300592</v>
      </c>
      <c r="AH4" s="16">
        <v>0</v>
      </c>
      <c r="AI4" s="16">
        <f t="shared" ref="AI4:AI36" si="0">AH4/(3.5*H4*1000)*100</f>
        <v>0</v>
      </c>
      <c r="AJ4" s="35"/>
      <c r="AK4" s="37"/>
      <c r="AL4" s="37"/>
      <c r="AM4" s="36"/>
      <c r="AN4" s="36"/>
      <c r="AO4" s="36"/>
      <c r="AP4" s="36"/>
    </row>
    <row r="5" spans="1:42" ht="23.25" x14ac:dyDescent="0.5">
      <c r="A5" s="8" t="s">
        <v>34</v>
      </c>
      <c r="B5" s="8">
        <v>322</v>
      </c>
      <c r="C5" s="9">
        <v>403</v>
      </c>
      <c r="D5" s="10">
        <v>301</v>
      </c>
      <c r="E5" s="8" t="s">
        <v>36</v>
      </c>
      <c r="F5" s="11">
        <v>82997</v>
      </c>
      <c r="G5" s="11">
        <v>67076</v>
      </c>
      <c r="H5" s="12">
        <v>15.920999999999999</v>
      </c>
      <c r="I5" s="10">
        <v>4</v>
      </c>
      <c r="J5" s="10" t="s">
        <v>11</v>
      </c>
      <c r="K5" s="13">
        <v>42126</v>
      </c>
      <c r="L5" s="14" t="s">
        <v>147</v>
      </c>
      <c r="M5" s="16">
        <v>10.975</v>
      </c>
      <c r="N5" s="16">
        <v>3.1</v>
      </c>
      <c r="O5" s="16">
        <v>1.05</v>
      </c>
      <c r="P5" s="16">
        <v>0.7</v>
      </c>
      <c r="Q5" s="16">
        <v>2.44381</v>
      </c>
      <c r="R5" s="16">
        <v>12.525</v>
      </c>
      <c r="S5" s="16">
        <v>2.85</v>
      </c>
      <c r="T5" s="16">
        <v>0.375</v>
      </c>
      <c r="U5" s="16">
        <v>7.4999999999999997E-2</v>
      </c>
      <c r="V5" s="16">
        <v>7.2579000000000002</v>
      </c>
      <c r="W5" s="16">
        <v>0</v>
      </c>
      <c r="X5" s="16">
        <v>0</v>
      </c>
      <c r="Y5" s="16">
        <v>15.824999999999999</v>
      </c>
      <c r="Z5" s="16">
        <v>1.14018</v>
      </c>
      <c r="AA5" s="16">
        <v>172.76</v>
      </c>
      <c r="AB5" s="16">
        <v>0</v>
      </c>
      <c r="AC5" s="16">
        <v>0.31003077696124615</v>
      </c>
      <c r="AD5" s="16">
        <v>87.31</v>
      </c>
      <c r="AE5" s="16">
        <v>0.15668434323041447</v>
      </c>
      <c r="AF5" s="16">
        <v>162.88</v>
      </c>
      <c r="AG5" s="16">
        <v>0.29230037596346242</v>
      </c>
      <c r="AH5" s="16">
        <v>0</v>
      </c>
      <c r="AI5" s="16">
        <f t="shared" si="0"/>
        <v>0</v>
      </c>
      <c r="AJ5" s="35"/>
      <c r="AK5" s="37"/>
      <c r="AL5" s="37"/>
      <c r="AM5" s="36"/>
      <c r="AN5" s="36"/>
      <c r="AO5" s="36"/>
      <c r="AP5" s="36"/>
    </row>
    <row r="6" spans="1:42" ht="23.25" x14ac:dyDescent="0.5">
      <c r="A6" s="8" t="s">
        <v>34</v>
      </c>
      <c r="B6" s="8">
        <v>322</v>
      </c>
      <c r="C6" s="9">
        <v>403</v>
      </c>
      <c r="D6" s="10">
        <v>302</v>
      </c>
      <c r="E6" s="8" t="s">
        <v>37</v>
      </c>
      <c r="F6" s="11">
        <v>82997</v>
      </c>
      <c r="G6" s="11">
        <v>93211</v>
      </c>
      <c r="H6" s="12">
        <v>10.214</v>
      </c>
      <c r="I6" s="10">
        <v>4</v>
      </c>
      <c r="J6" s="10" t="s">
        <v>203</v>
      </c>
      <c r="K6" s="13">
        <v>42129</v>
      </c>
      <c r="L6" s="14" t="s">
        <v>147</v>
      </c>
      <c r="M6" s="16">
        <v>8.15</v>
      </c>
      <c r="N6" s="16">
        <v>1.2749999999999999</v>
      </c>
      <c r="O6" s="16">
        <v>0.375</v>
      </c>
      <c r="P6" s="16">
        <v>0.25</v>
      </c>
      <c r="Q6" s="16">
        <v>2.1657500000000001</v>
      </c>
      <c r="R6" s="16">
        <v>8.35</v>
      </c>
      <c r="S6" s="16">
        <v>1.175</v>
      </c>
      <c r="T6" s="16">
        <v>0.5</v>
      </c>
      <c r="U6" s="16">
        <v>2.5000000000000001E-2</v>
      </c>
      <c r="V6" s="16">
        <v>6.1905799999999997</v>
      </c>
      <c r="W6" s="16">
        <v>0</v>
      </c>
      <c r="X6" s="16">
        <v>0</v>
      </c>
      <c r="Y6" s="16">
        <v>10.050000000000001</v>
      </c>
      <c r="Z6" s="16">
        <v>1.33534</v>
      </c>
      <c r="AA6" s="16">
        <v>10.36</v>
      </c>
      <c r="AB6" s="16">
        <v>0</v>
      </c>
      <c r="AC6" s="16">
        <v>2.8979831603681221E-2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f t="shared" si="0"/>
        <v>0</v>
      </c>
      <c r="AJ6" s="35"/>
      <c r="AK6" s="37"/>
      <c r="AL6" s="37"/>
      <c r="AM6" s="36"/>
      <c r="AN6" s="36"/>
      <c r="AO6" s="36"/>
      <c r="AP6" s="36"/>
    </row>
    <row r="7" spans="1:42" ht="23.25" x14ac:dyDescent="0.5">
      <c r="A7" s="8" t="s">
        <v>34</v>
      </c>
      <c r="B7" s="8">
        <v>322</v>
      </c>
      <c r="C7" s="9">
        <v>403</v>
      </c>
      <c r="D7" s="10">
        <v>302</v>
      </c>
      <c r="E7" s="8" t="s">
        <v>37</v>
      </c>
      <c r="F7" s="11">
        <v>93211</v>
      </c>
      <c r="G7" s="11">
        <v>82997</v>
      </c>
      <c r="H7" s="12">
        <v>10.214</v>
      </c>
      <c r="I7" s="10">
        <v>4</v>
      </c>
      <c r="J7" s="10" t="s">
        <v>38</v>
      </c>
      <c r="K7" s="13">
        <v>42129</v>
      </c>
      <c r="L7" s="14" t="s">
        <v>147</v>
      </c>
      <c r="M7" s="16">
        <v>6.0250000000000004</v>
      </c>
      <c r="N7" s="16">
        <v>2.6749999999999998</v>
      </c>
      <c r="O7" s="16">
        <v>1.075</v>
      </c>
      <c r="P7" s="16">
        <v>0.27500000000000002</v>
      </c>
      <c r="Q7" s="16">
        <v>2.4687299999999999</v>
      </c>
      <c r="R7" s="16">
        <v>7.5750000000000002</v>
      </c>
      <c r="S7" s="16">
        <v>1.4750000000000001</v>
      </c>
      <c r="T7" s="16">
        <v>0.77500000000000002</v>
      </c>
      <c r="U7" s="16">
        <v>0.22500000000000001</v>
      </c>
      <c r="V7" s="16">
        <v>7.59084</v>
      </c>
      <c r="W7" s="16">
        <v>0</v>
      </c>
      <c r="X7" s="16">
        <v>0</v>
      </c>
      <c r="Y7" s="16">
        <v>10.049999999999999</v>
      </c>
      <c r="Z7" s="16">
        <v>1.27867</v>
      </c>
      <c r="AA7" s="16">
        <v>56.65</v>
      </c>
      <c r="AB7" s="16">
        <v>0</v>
      </c>
      <c r="AC7" s="16">
        <v>0.15846597107611402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f t="shared" si="0"/>
        <v>0</v>
      </c>
      <c r="AJ7" s="35"/>
      <c r="AK7" s="37"/>
      <c r="AL7" s="37"/>
      <c r="AM7" s="36"/>
      <c r="AN7" s="36"/>
      <c r="AO7" s="36"/>
      <c r="AP7" s="36"/>
    </row>
    <row r="8" spans="1:42" ht="23.25" x14ac:dyDescent="0.5">
      <c r="A8" s="8" t="s">
        <v>34</v>
      </c>
      <c r="B8" s="8">
        <v>322</v>
      </c>
      <c r="C8" s="9">
        <v>403</v>
      </c>
      <c r="D8" s="10">
        <v>303</v>
      </c>
      <c r="E8" s="8" t="s">
        <v>39</v>
      </c>
      <c r="F8" s="11">
        <v>93211</v>
      </c>
      <c r="G8" s="11">
        <v>118075</v>
      </c>
      <c r="H8" s="12">
        <v>24.864000000000001</v>
      </c>
      <c r="I8" s="10">
        <v>4</v>
      </c>
      <c r="J8" s="10" t="s">
        <v>203</v>
      </c>
      <c r="K8" s="13">
        <v>42129</v>
      </c>
      <c r="L8" s="14" t="s">
        <v>147</v>
      </c>
      <c r="M8" s="16">
        <v>17.225000000000001</v>
      </c>
      <c r="N8" s="16">
        <v>4.5999999999999996</v>
      </c>
      <c r="O8" s="16">
        <v>1.875</v>
      </c>
      <c r="P8" s="16">
        <v>1.05</v>
      </c>
      <c r="Q8" s="16">
        <v>2.33331</v>
      </c>
      <c r="R8" s="16">
        <v>21.7</v>
      </c>
      <c r="S8" s="16">
        <v>2.2749999999999999</v>
      </c>
      <c r="T8" s="16">
        <v>0.375</v>
      </c>
      <c r="U8" s="16">
        <v>0.25</v>
      </c>
      <c r="V8" s="16">
        <v>5.8595300000000003</v>
      </c>
      <c r="W8" s="16">
        <v>0</v>
      </c>
      <c r="X8" s="16">
        <v>0</v>
      </c>
      <c r="Y8" s="16">
        <v>24.750000000000004</v>
      </c>
      <c r="Z8" s="16">
        <v>1.2034100000000001</v>
      </c>
      <c r="AA8" s="16">
        <v>138.53</v>
      </c>
      <c r="AB8" s="16">
        <v>0</v>
      </c>
      <c r="AC8" s="16">
        <v>0.15918597168597171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f t="shared" si="0"/>
        <v>0</v>
      </c>
      <c r="AJ8" s="35"/>
      <c r="AK8" s="37"/>
      <c r="AL8" s="37"/>
      <c r="AM8" s="36"/>
      <c r="AN8" s="36"/>
      <c r="AO8" s="36"/>
      <c r="AP8" s="36"/>
    </row>
    <row r="9" spans="1:42" ht="23.25" x14ac:dyDescent="0.5">
      <c r="A9" s="8" t="s">
        <v>34</v>
      </c>
      <c r="B9" s="8">
        <v>322</v>
      </c>
      <c r="C9" s="9">
        <v>403</v>
      </c>
      <c r="D9" s="10">
        <v>303</v>
      </c>
      <c r="E9" s="8" t="s">
        <v>39</v>
      </c>
      <c r="F9" s="11">
        <v>118075</v>
      </c>
      <c r="G9" s="11">
        <v>93211</v>
      </c>
      <c r="H9" s="12">
        <v>24.864000000000001</v>
      </c>
      <c r="I9" s="10">
        <v>4</v>
      </c>
      <c r="J9" s="10" t="s">
        <v>38</v>
      </c>
      <c r="K9" s="13">
        <v>42129</v>
      </c>
      <c r="L9" s="14" t="s">
        <v>147</v>
      </c>
      <c r="M9" s="16">
        <v>19.024999999999999</v>
      </c>
      <c r="N9" s="16">
        <v>3.5249999999999999</v>
      </c>
      <c r="O9" s="16">
        <v>1.375</v>
      </c>
      <c r="P9" s="16">
        <v>0.85</v>
      </c>
      <c r="Q9" s="16">
        <v>2.2011799999999999</v>
      </c>
      <c r="R9" s="16">
        <v>23.225000000000001</v>
      </c>
      <c r="S9" s="16">
        <v>1.2749999999999999</v>
      </c>
      <c r="T9" s="16">
        <v>0.2</v>
      </c>
      <c r="U9" s="16">
        <v>0</v>
      </c>
      <c r="V9" s="16">
        <v>4.9826100000000002</v>
      </c>
      <c r="W9" s="16">
        <v>0</v>
      </c>
      <c r="X9" s="16">
        <v>0</v>
      </c>
      <c r="Y9" s="16">
        <v>24.774999999999999</v>
      </c>
      <c r="Z9" s="16">
        <v>1.1467700000000001</v>
      </c>
      <c r="AA9" s="16">
        <v>175.56</v>
      </c>
      <c r="AB9" s="16">
        <v>6</v>
      </c>
      <c r="AC9" s="16">
        <v>0.20518477661334802</v>
      </c>
      <c r="AD9" s="16">
        <v>31.91</v>
      </c>
      <c r="AE9" s="16">
        <v>3.6668045596617023E-2</v>
      </c>
      <c r="AF9" s="16">
        <v>0</v>
      </c>
      <c r="AG9" s="16">
        <v>0</v>
      </c>
      <c r="AH9" s="16">
        <v>0</v>
      </c>
      <c r="AI9" s="16">
        <f t="shared" si="0"/>
        <v>0</v>
      </c>
      <c r="AJ9" s="35"/>
      <c r="AK9" s="37"/>
      <c r="AL9" s="37"/>
      <c r="AM9" s="36"/>
      <c r="AN9" s="36"/>
      <c r="AO9" s="36"/>
      <c r="AP9" s="36"/>
    </row>
    <row r="10" spans="1:42" ht="23.25" x14ac:dyDescent="0.5">
      <c r="A10" s="8" t="s">
        <v>34</v>
      </c>
      <c r="B10" s="8">
        <v>322</v>
      </c>
      <c r="C10" s="9">
        <v>404</v>
      </c>
      <c r="D10" s="10">
        <v>100</v>
      </c>
      <c r="E10" s="8" t="s">
        <v>40</v>
      </c>
      <c r="F10" s="11">
        <v>0</v>
      </c>
      <c r="G10" s="11">
        <v>30000</v>
      </c>
      <c r="H10" s="12">
        <v>30</v>
      </c>
      <c r="I10" s="10">
        <v>2</v>
      </c>
      <c r="J10" s="10" t="s">
        <v>203</v>
      </c>
      <c r="K10" s="13">
        <v>42131</v>
      </c>
      <c r="L10" s="14" t="s">
        <v>147</v>
      </c>
      <c r="M10" s="16">
        <v>19.524999999999999</v>
      </c>
      <c r="N10" s="16">
        <v>6.55</v>
      </c>
      <c r="O10" s="16">
        <v>2.5</v>
      </c>
      <c r="P10" s="16">
        <v>1.35</v>
      </c>
      <c r="Q10" s="16">
        <v>2.4274800000000001</v>
      </c>
      <c r="R10" s="16">
        <v>28.375</v>
      </c>
      <c r="S10" s="16">
        <v>1.0249999999999999</v>
      </c>
      <c r="T10" s="16">
        <v>0.27500000000000002</v>
      </c>
      <c r="U10" s="16">
        <v>0.125</v>
      </c>
      <c r="V10" s="16">
        <v>4.39222</v>
      </c>
      <c r="W10" s="16">
        <v>0</v>
      </c>
      <c r="X10" s="16">
        <v>0</v>
      </c>
      <c r="Y10" s="16">
        <v>30</v>
      </c>
      <c r="Z10" s="16">
        <v>1.1954800000000001</v>
      </c>
      <c r="AA10" s="16">
        <v>0</v>
      </c>
      <c r="AB10" s="16">
        <v>44</v>
      </c>
      <c r="AC10" s="16">
        <v>2.0952380952380951E-2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f t="shared" si="0"/>
        <v>0</v>
      </c>
      <c r="AJ10" s="35"/>
      <c r="AK10" s="37"/>
      <c r="AL10" s="37"/>
      <c r="AM10" s="36"/>
      <c r="AN10" s="36"/>
      <c r="AO10" s="36"/>
      <c r="AP10" s="36"/>
    </row>
    <row r="11" spans="1:42" ht="23.25" x14ac:dyDescent="0.5">
      <c r="A11" s="8" t="s">
        <v>34</v>
      </c>
      <c r="B11" s="8">
        <v>322</v>
      </c>
      <c r="C11" s="9">
        <v>404</v>
      </c>
      <c r="D11" s="10">
        <v>100</v>
      </c>
      <c r="E11" s="8" t="s">
        <v>40</v>
      </c>
      <c r="F11" s="11">
        <v>30000</v>
      </c>
      <c r="G11" s="11">
        <v>0</v>
      </c>
      <c r="H11" s="12">
        <v>30</v>
      </c>
      <c r="I11" s="10">
        <v>2</v>
      </c>
      <c r="J11" s="10" t="s">
        <v>11</v>
      </c>
      <c r="K11" s="13">
        <v>42131</v>
      </c>
      <c r="L11" s="14" t="s">
        <v>147</v>
      </c>
      <c r="M11" s="16">
        <v>19.399999999999999</v>
      </c>
      <c r="N11" s="16">
        <v>7.5</v>
      </c>
      <c r="O11" s="16">
        <v>2.2999999999999998</v>
      </c>
      <c r="P11" s="16">
        <v>0.7</v>
      </c>
      <c r="Q11" s="16">
        <v>2.3904899999999998</v>
      </c>
      <c r="R11" s="16">
        <v>28.95</v>
      </c>
      <c r="S11" s="16">
        <v>0.77500000000000002</v>
      </c>
      <c r="T11" s="16">
        <v>0.1</v>
      </c>
      <c r="U11" s="16">
        <v>0</v>
      </c>
      <c r="V11" s="16">
        <v>4.1183899999999998</v>
      </c>
      <c r="W11" s="16">
        <v>0</v>
      </c>
      <c r="X11" s="16">
        <v>0</v>
      </c>
      <c r="Y11" s="16">
        <v>30</v>
      </c>
      <c r="Z11" s="16">
        <v>1.2072000000000001</v>
      </c>
      <c r="AA11" s="16">
        <v>0</v>
      </c>
      <c r="AB11" s="16">
        <v>26</v>
      </c>
      <c r="AC11" s="16">
        <v>1.2380952380952381E-2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f t="shared" si="0"/>
        <v>0</v>
      </c>
      <c r="AJ11" s="35"/>
      <c r="AK11" s="37"/>
      <c r="AL11" s="37"/>
      <c r="AM11" s="36"/>
      <c r="AN11" s="36"/>
      <c r="AO11" s="36"/>
      <c r="AP11" s="36"/>
    </row>
    <row r="12" spans="1:42" ht="23.25" x14ac:dyDescent="0.5">
      <c r="A12" s="8" t="s">
        <v>34</v>
      </c>
      <c r="B12" s="8">
        <v>322</v>
      </c>
      <c r="C12" s="9">
        <v>419</v>
      </c>
      <c r="D12" s="10">
        <v>100</v>
      </c>
      <c r="E12" s="8" t="s">
        <v>41</v>
      </c>
      <c r="F12" s="11">
        <v>0</v>
      </c>
      <c r="G12" s="11">
        <v>31255</v>
      </c>
      <c r="H12" s="12">
        <v>31.254999999999999</v>
      </c>
      <c r="I12" s="10">
        <v>2</v>
      </c>
      <c r="J12" s="10" t="s">
        <v>200</v>
      </c>
      <c r="K12" s="13">
        <v>42130</v>
      </c>
      <c r="L12" s="14" t="s">
        <v>147</v>
      </c>
      <c r="M12" s="16">
        <v>22.324999999999999</v>
      </c>
      <c r="N12" s="16">
        <v>5.1749999999999998</v>
      </c>
      <c r="O12" s="16">
        <v>2.5499999999999998</v>
      </c>
      <c r="P12" s="16">
        <v>1.425</v>
      </c>
      <c r="Q12" s="16">
        <v>2.40774</v>
      </c>
      <c r="R12" s="16">
        <v>29.85</v>
      </c>
      <c r="S12" s="16">
        <v>1.375</v>
      </c>
      <c r="T12" s="16">
        <v>0.15</v>
      </c>
      <c r="U12" s="16">
        <v>0.1</v>
      </c>
      <c r="V12" s="16">
        <v>4.66716</v>
      </c>
      <c r="W12" s="16">
        <v>0</v>
      </c>
      <c r="X12" s="16">
        <v>0</v>
      </c>
      <c r="Y12" s="16">
        <v>31.475000000000001</v>
      </c>
      <c r="Z12" s="16">
        <v>1.3208599999999999</v>
      </c>
      <c r="AA12" s="16">
        <v>88.97</v>
      </c>
      <c r="AB12" s="16">
        <v>8</v>
      </c>
      <c r="AC12" s="16">
        <v>8.4987544849966859E-2</v>
      </c>
      <c r="AD12" s="16">
        <v>34.22</v>
      </c>
      <c r="AE12" s="16">
        <v>3.1281852046529696E-2</v>
      </c>
      <c r="AF12" s="16">
        <v>343.17</v>
      </c>
      <c r="AG12" s="16">
        <v>0.31370523573371117</v>
      </c>
      <c r="AH12" s="16">
        <v>0</v>
      </c>
      <c r="AI12" s="16">
        <f t="shared" si="0"/>
        <v>0</v>
      </c>
      <c r="AJ12" s="35"/>
      <c r="AK12" s="37"/>
      <c r="AL12" s="37"/>
      <c r="AM12" s="36"/>
      <c r="AN12" s="36"/>
      <c r="AO12" s="36"/>
      <c r="AP12" s="36"/>
    </row>
    <row r="13" spans="1:42" ht="23.25" x14ac:dyDescent="0.5">
      <c r="A13" s="8" t="s">
        <v>34</v>
      </c>
      <c r="B13" s="8">
        <v>322</v>
      </c>
      <c r="C13" s="9">
        <v>419</v>
      </c>
      <c r="D13" s="10">
        <v>100</v>
      </c>
      <c r="E13" s="8" t="s">
        <v>41</v>
      </c>
      <c r="F13" s="11">
        <v>31255</v>
      </c>
      <c r="G13" s="11">
        <v>0</v>
      </c>
      <c r="H13" s="12">
        <v>31.254999999999999</v>
      </c>
      <c r="I13" s="10">
        <v>2</v>
      </c>
      <c r="J13" s="10" t="s">
        <v>11</v>
      </c>
      <c r="K13" s="13">
        <v>42130</v>
      </c>
      <c r="L13" s="14" t="s">
        <v>147</v>
      </c>
      <c r="M13" s="16">
        <v>21.75</v>
      </c>
      <c r="N13" s="16">
        <v>6.05</v>
      </c>
      <c r="O13" s="16">
        <v>2.1749999999999998</v>
      </c>
      <c r="P13" s="16">
        <v>1.2</v>
      </c>
      <c r="Q13" s="16">
        <v>2.39432</v>
      </c>
      <c r="R13" s="16">
        <v>30.074999999999999</v>
      </c>
      <c r="S13" s="16">
        <v>1.05</v>
      </c>
      <c r="T13" s="16">
        <v>2.5000000000000001E-2</v>
      </c>
      <c r="U13" s="16">
        <v>2.5000000000000001E-2</v>
      </c>
      <c r="V13" s="16">
        <v>4.3002000000000002</v>
      </c>
      <c r="W13" s="16">
        <v>0</v>
      </c>
      <c r="X13" s="16">
        <v>0</v>
      </c>
      <c r="Y13" s="16">
        <v>31.175000000000001</v>
      </c>
      <c r="Z13" s="16">
        <v>1.3068900000000001</v>
      </c>
      <c r="AA13" s="16">
        <v>96.16</v>
      </c>
      <c r="AB13" s="16">
        <v>61</v>
      </c>
      <c r="AC13" s="16">
        <v>0.11578490298695064</v>
      </c>
      <c r="AD13" s="16">
        <v>5.87</v>
      </c>
      <c r="AE13" s="16">
        <v>5.3659985830838497E-3</v>
      </c>
      <c r="AF13" s="16">
        <v>14.96</v>
      </c>
      <c r="AG13" s="16">
        <v>1.3675526201522044E-2</v>
      </c>
      <c r="AH13" s="16">
        <v>0</v>
      </c>
      <c r="AI13" s="16">
        <f t="shared" si="0"/>
        <v>0</v>
      </c>
      <c r="AJ13" s="35"/>
      <c r="AK13" s="37"/>
      <c r="AL13" s="37"/>
      <c r="AM13" s="36"/>
      <c r="AN13" s="36"/>
      <c r="AO13" s="36"/>
      <c r="AP13" s="36"/>
    </row>
    <row r="14" spans="1:42" ht="23.25" x14ac:dyDescent="0.5">
      <c r="A14" s="8" t="s">
        <v>34</v>
      </c>
      <c r="B14" s="8">
        <v>322</v>
      </c>
      <c r="C14" s="9">
        <v>4045</v>
      </c>
      <c r="D14" s="10">
        <v>100</v>
      </c>
      <c r="E14" s="8" t="s">
        <v>42</v>
      </c>
      <c r="F14" s="11">
        <v>0</v>
      </c>
      <c r="G14" s="11">
        <v>5294</v>
      </c>
      <c r="H14" s="12">
        <v>5.2939999999999996</v>
      </c>
      <c r="I14" s="10">
        <v>4</v>
      </c>
      <c r="J14" s="10" t="s">
        <v>203</v>
      </c>
      <c r="K14" s="13">
        <v>42131</v>
      </c>
      <c r="L14" s="14" t="s">
        <v>147</v>
      </c>
      <c r="M14" s="16">
        <v>2.5499999999999998</v>
      </c>
      <c r="N14" s="16">
        <v>1.3</v>
      </c>
      <c r="O14" s="16">
        <v>0.77500000000000002</v>
      </c>
      <c r="P14" s="16">
        <v>0.625</v>
      </c>
      <c r="Q14" s="16">
        <v>3.0567099999999998</v>
      </c>
      <c r="R14" s="16">
        <v>5.0999999999999996</v>
      </c>
      <c r="S14" s="16">
        <v>0.125</v>
      </c>
      <c r="T14" s="16">
        <v>2.5000000000000001E-2</v>
      </c>
      <c r="U14" s="16">
        <v>0</v>
      </c>
      <c r="V14" s="16">
        <v>3.8528600000000002</v>
      </c>
      <c r="W14" s="16">
        <v>0</v>
      </c>
      <c r="X14" s="16">
        <v>0</v>
      </c>
      <c r="Y14" s="16">
        <v>5.25</v>
      </c>
      <c r="Z14" s="16">
        <v>1.15852</v>
      </c>
      <c r="AA14" s="16">
        <v>50.14</v>
      </c>
      <c r="AB14" s="16">
        <v>4.12</v>
      </c>
      <c r="AC14" s="16">
        <v>0.28172054617086734</v>
      </c>
      <c r="AD14" s="16">
        <v>15.3</v>
      </c>
      <c r="AE14" s="16">
        <v>8.2573263532840419E-2</v>
      </c>
      <c r="AF14" s="16">
        <v>0</v>
      </c>
      <c r="AG14" s="16">
        <v>0</v>
      </c>
      <c r="AH14" s="16">
        <v>0</v>
      </c>
      <c r="AI14" s="16">
        <f t="shared" si="0"/>
        <v>0</v>
      </c>
      <c r="AJ14" s="35"/>
      <c r="AK14" s="37"/>
      <c r="AL14" s="37"/>
      <c r="AM14" s="36"/>
      <c r="AN14" s="36"/>
      <c r="AO14" s="36"/>
      <c r="AP14" s="36"/>
    </row>
    <row r="15" spans="1:42" ht="23.25" x14ac:dyDescent="0.5">
      <c r="A15" s="8" t="s">
        <v>34</v>
      </c>
      <c r="B15" s="8">
        <v>322</v>
      </c>
      <c r="C15" s="9">
        <v>4045</v>
      </c>
      <c r="D15" s="10">
        <v>100</v>
      </c>
      <c r="E15" s="8" t="s">
        <v>42</v>
      </c>
      <c r="F15" s="11">
        <v>5294</v>
      </c>
      <c r="G15" s="11">
        <v>0</v>
      </c>
      <c r="H15" s="12">
        <v>5.2939999999999996</v>
      </c>
      <c r="I15" s="10">
        <v>4</v>
      </c>
      <c r="J15" s="10" t="s">
        <v>38</v>
      </c>
      <c r="K15" s="13">
        <v>42131</v>
      </c>
      <c r="L15" s="14" t="s">
        <v>147</v>
      </c>
      <c r="M15" s="16">
        <v>2.8</v>
      </c>
      <c r="N15" s="16">
        <v>1.2</v>
      </c>
      <c r="O15" s="16">
        <v>0.77500000000000002</v>
      </c>
      <c r="P15" s="16">
        <v>0.5</v>
      </c>
      <c r="Q15" s="16">
        <v>2.9853999999999998</v>
      </c>
      <c r="R15" s="16">
        <v>5.0250000000000004</v>
      </c>
      <c r="S15" s="16">
        <v>0.22500000000000001</v>
      </c>
      <c r="T15" s="16">
        <v>2.5000000000000001E-2</v>
      </c>
      <c r="U15" s="16">
        <v>0</v>
      </c>
      <c r="V15" s="16">
        <v>3.8998200000000001</v>
      </c>
      <c r="W15" s="16">
        <v>0</v>
      </c>
      <c r="X15" s="16">
        <v>0</v>
      </c>
      <c r="Y15" s="16">
        <v>5.2750000000000004</v>
      </c>
      <c r="Z15" s="16">
        <v>1.19428</v>
      </c>
      <c r="AA15" s="16">
        <v>0</v>
      </c>
      <c r="AB15" s="16">
        <v>6.3</v>
      </c>
      <c r="AC15" s="16">
        <v>1.7000377786173023E-2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f t="shared" si="0"/>
        <v>0</v>
      </c>
      <c r="AJ15" s="35"/>
      <c r="AK15" s="37"/>
      <c r="AL15" s="37"/>
      <c r="AM15" s="36"/>
      <c r="AN15" s="36"/>
      <c r="AO15" s="36"/>
      <c r="AP15" s="36"/>
    </row>
    <row r="16" spans="1:42" ht="23.25" x14ac:dyDescent="0.5">
      <c r="A16" s="8" t="s">
        <v>34</v>
      </c>
      <c r="B16" s="8">
        <v>322</v>
      </c>
      <c r="C16" s="9">
        <v>4046</v>
      </c>
      <c r="D16" s="10">
        <v>101</v>
      </c>
      <c r="E16" s="8" t="s">
        <v>43</v>
      </c>
      <c r="F16" s="11">
        <v>0</v>
      </c>
      <c r="G16" s="11">
        <v>30029</v>
      </c>
      <c r="H16" s="12">
        <v>30.029</v>
      </c>
      <c r="I16" s="10">
        <v>2</v>
      </c>
      <c r="J16" s="10" t="s">
        <v>203</v>
      </c>
      <c r="K16" s="13">
        <v>42130</v>
      </c>
      <c r="L16" s="14" t="s">
        <v>147</v>
      </c>
      <c r="M16" s="16">
        <v>21.074999999999999</v>
      </c>
      <c r="N16" s="16">
        <v>5.25</v>
      </c>
      <c r="O16" s="16">
        <v>2.0249999999999999</v>
      </c>
      <c r="P16" s="16">
        <v>1.2250000000000001</v>
      </c>
      <c r="Q16" s="16">
        <v>2.2580900000000002</v>
      </c>
      <c r="R16" s="16">
        <v>29</v>
      </c>
      <c r="S16" s="16">
        <v>0.52500000000000002</v>
      </c>
      <c r="T16" s="16">
        <v>0.05</v>
      </c>
      <c r="U16" s="16">
        <v>0</v>
      </c>
      <c r="V16" s="16">
        <v>3.20967</v>
      </c>
      <c r="W16" s="16">
        <v>0</v>
      </c>
      <c r="X16" s="16">
        <v>0</v>
      </c>
      <c r="Y16" s="16">
        <v>29.574999999999999</v>
      </c>
      <c r="Z16" s="16">
        <v>1.24719</v>
      </c>
      <c r="AA16" s="16">
        <v>3.13</v>
      </c>
      <c r="AB16" s="16">
        <v>37</v>
      </c>
      <c r="AC16" s="16">
        <v>2.0580105897632289E-2</v>
      </c>
      <c r="AD16" s="16">
        <v>1.62</v>
      </c>
      <c r="AE16" s="16">
        <v>1.5413671546076887E-3</v>
      </c>
      <c r="AF16" s="16">
        <v>0</v>
      </c>
      <c r="AG16" s="16">
        <v>0</v>
      </c>
      <c r="AH16" s="16">
        <v>0</v>
      </c>
      <c r="AI16" s="16">
        <f t="shared" si="0"/>
        <v>0</v>
      </c>
      <c r="AJ16" s="35"/>
      <c r="AK16" s="37"/>
      <c r="AL16" s="37"/>
      <c r="AM16" s="36"/>
      <c r="AN16" s="36"/>
      <c r="AO16" s="36"/>
      <c r="AP16" s="36"/>
    </row>
    <row r="17" spans="1:42" ht="23.25" x14ac:dyDescent="0.5">
      <c r="A17" s="8" t="s">
        <v>34</v>
      </c>
      <c r="B17" s="8">
        <v>322</v>
      </c>
      <c r="C17" s="9">
        <v>4046</v>
      </c>
      <c r="D17" s="10">
        <v>102</v>
      </c>
      <c r="E17" s="8" t="s">
        <v>44</v>
      </c>
      <c r="F17" s="11">
        <v>34027</v>
      </c>
      <c r="G17" s="11">
        <v>30029</v>
      </c>
      <c r="H17" s="12">
        <v>3.9980000000000002</v>
      </c>
      <c r="I17" s="10">
        <v>2</v>
      </c>
      <c r="J17" s="10" t="s">
        <v>11</v>
      </c>
      <c r="K17" s="13">
        <v>42130</v>
      </c>
      <c r="L17" s="14" t="s">
        <v>147</v>
      </c>
      <c r="M17" s="16">
        <v>2.0499999999999998</v>
      </c>
      <c r="N17" s="16">
        <v>1.0249999999999999</v>
      </c>
      <c r="O17" s="16">
        <v>0.55000000000000004</v>
      </c>
      <c r="P17" s="16">
        <v>0.4</v>
      </c>
      <c r="Q17" s="16">
        <v>2.8586999999999998</v>
      </c>
      <c r="R17" s="16">
        <v>3.5750000000000002</v>
      </c>
      <c r="S17" s="16">
        <v>0.4</v>
      </c>
      <c r="T17" s="16">
        <v>2.5000000000000001E-2</v>
      </c>
      <c r="U17" s="16">
        <v>2.5000000000000001E-2</v>
      </c>
      <c r="V17" s="16">
        <v>5.0881100000000004</v>
      </c>
      <c r="W17" s="16">
        <v>0</v>
      </c>
      <c r="X17" s="16">
        <v>0</v>
      </c>
      <c r="Y17" s="16">
        <v>4.0250000000000004</v>
      </c>
      <c r="Z17" s="16">
        <v>1.2885800000000001</v>
      </c>
      <c r="AA17" s="16">
        <v>64.040000000000006</v>
      </c>
      <c r="AB17" s="16">
        <v>2</v>
      </c>
      <c r="AC17" s="16">
        <v>0.46480383048667195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f t="shared" si="0"/>
        <v>0</v>
      </c>
      <c r="AJ17" s="35"/>
      <c r="AK17" s="37"/>
      <c r="AL17" s="37"/>
      <c r="AM17" s="36"/>
      <c r="AN17" s="36"/>
      <c r="AO17" s="36"/>
      <c r="AP17" s="36"/>
    </row>
    <row r="18" spans="1:42" ht="23.25" x14ac:dyDescent="0.5">
      <c r="A18" s="8" t="s">
        <v>34</v>
      </c>
      <c r="B18" s="8">
        <v>322</v>
      </c>
      <c r="C18" s="9">
        <v>4123</v>
      </c>
      <c r="D18" s="10">
        <v>100</v>
      </c>
      <c r="E18" s="8" t="s">
        <v>45</v>
      </c>
      <c r="F18" s="11">
        <v>31229</v>
      </c>
      <c r="G18" s="11">
        <v>0</v>
      </c>
      <c r="H18" s="12">
        <v>31.228999999999999</v>
      </c>
      <c r="I18" s="10">
        <v>2</v>
      </c>
      <c r="J18" s="10" t="s">
        <v>11</v>
      </c>
      <c r="K18" s="13">
        <v>42130</v>
      </c>
      <c r="L18" s="14" t="s">
        <v>147</v>
      </c>
      <c r="M18" s="16">
        <v>23.824999999999999</v>
      </c>
      <c r="N18" s="16">
        <v>3.85</v>
      </c>
      <c r="O18" s="16">
        <v>1.925</v>
      </c>
      <c r="P18" s="16">
        <v>1.55</v>
      </c>
      <c r="Q18" s="16">
        <v>2.2579899999999999</v>
      </c>
      <c r="R18" s="16">
        <v>30.625</v>
      </c>
      <c r="S18" s="16">
        <v>0.5</v>
      </c>
      <c r="T18" s="16">
        <v>2.5000000000000001E-2</v>
      </c>
      <c r="U18" s="16">
        <v>0</v>
      </c>
      <c r="V18" s="16">
        <v>2.8370299999999999</v>
      </c>
      <c r="W18" s="16">
        <v>0</v>
      </c>
      <c r="X18" s="16">
        <v>0</v>
      </c>
      <c r="Y18" s="16">
        <v>31.150000000000002</v>
      </c>
      <c r="Z18" s="16">
        <v>1.14724</v>
      </c>
      <c r="AA18" s="16">
        <v>287.37</v>
      </c>
      <c r="AB18" s="16">
        <v>27</v>
      </c>
      <c r="AC18" s="16">
        <v>0.27526612169091913</v>
      </c>
      <c r="AD18" s="16">
        <v>2.4500000000000002</v>
      </c>
      <c r="AE18" s="16">
        <v>2.2415062922283777E-3</v>
      </c>
      <c r="AF18" s="16">
        <v>81.84</v>
      </c>
      <c r="AG18" s="16">
        <v>7.4875459165702193E-2</v>
      </c>
      <c r="AH18" s="16">
        <v>1</v>
      </c>
      <c r="AI18" s="16">
        <f t="shared" si="0"/>
        <v>9.1490052744015412E-4</v>
      </c>
      <c r="AJ18" s="35"/>
      <c r="AK18" s="37"/>
      <c r="AL18" s="37"/>
      <c r="AM18" s="36"/>
      <c r="AN18" s="36"/>
      <c r="AO18" s="36"/>
      <c r="AP18" s="36"/>
    </row>
    <row r="19" spans="1:42" s="5" customFormat="1" ht="23.25" x14ac:dyDescent="0.5">
      <c r="A19" s="8" t="s">
        <v>34</v>
      </c>
      <c r="B19" s="8">
        <v>322</v>
      </c>
      <c r="C19" s="9">
        <v>4124</v>
      </c>
      <c r="D19" s="10">
        <v>100</v>
      </c>
      <c r="E19" s="8" t="s">
        <v>152</v>
      </c>
      <c r="F19" s="11" t="s">
        <v>85</v>
      </c>
      <c r="G19" s="11" t="s">
        <v>153</v>
      </c>
      <c r="H19" s="12">
        <v>24.035</v>
      </c>
      <c r="I19" s="10">
        <v>2</v>
      </c>
      <c r="J19" s="10" t="s">
        <v>200</v>
      </c>
      <c r="K19" s="13">
        <v>42131</v>
      </c>
      <c r="L19" s="14" t="s">
        <v>147</v>
      </c>
      <c r="M19" s="16">
        <v>21.45</v>
      </c>
      <c r="N19" s="16">
        <v>2.125</v>
      </c>
      <c r="O19" s="16">
        <v>0.72499999999999998</v>
      </c>
      <c r="P19" s="16">
        <v>0.35</v>
      </c>
      <c r="Q19" s="16">
        <v>1.8493900000000001</v>
      </c>
      <c r="R19" s="16">
        <v>24.65</v>
      </c>
      <c r="S19" s="16">
        <v>0</v>
      </c>
      <c r="T19" s="16">
        <v>0</v>
      </c>
      <c r="U19" s="16">
        <v>0</v>
      </c>
      <c r="V19" s="16">
        <v>1.45373</v>
      </c>
      <c r="W19" s="16">
        <v>0</v>
      </c>
      <c r="X19" s="16">
        <v>0</v>
      </c>
      <c r="Y19" s="16">
        <v>24.650000000000002</v>
      </c>
      <c r="Z19" s="16">
        <v>1.3594599999999999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12.21</v>
      </c>
      <c r="AG19" s="16">
        <f>AF19/(3.5*K19*1000)*100</f>
        <v>8.2802958120420321E-6</v>
      </c>
      <c r="AH19" s="16">
        <v>0</v>
      </c>
      <c r="AI19" s="16">
        <f t="shared" si="0"/>
        <v>0</v>
      </c>
      <c r="AJ19" s="35"/>
      <c r="AK19" s="37"/>
      <c r="AL19" s="37"/>
      <c r="AM19" s="36"/>
      <c r="AN19" s="36"/>
      <c r="AO19" s="36"/>
      <c r="AP19" s="36"/>
    </row>
    <row r="20" spans="1:42" ht="23.25" x14ac:dyDescent="0.5">
      <c r="A20" s="8" t="s">
        <v>34</v>
      </c>
      <c r="B20" s="8">
        <v>322</v>
      </c>
      <c r="C20" s="9">
        <v>4151</v>
      </c>
      <c r="D20" s="10">
        <v>300</v>
      </c>
      <c r="E20" s="8" t="s">
        <v>46</v>
      </c>
      <c r="F20" s="11">
        <v>49493</v>
      </c>
      <c r="G20" s="11">
        <v>62443</v>
      </c>
      <c r="H20" s="12">
        <v>12.95</v>
      </c>
      <c r="I20" s="10">
        <v>2</v>
      </c>
      <c r="J20" s="10" t="s">
        <v>200</v>
      </c>
      <c r="K20" s="13">
        <v>42126</v>
      </c>
      <c r="L20" s="14" t="s">
        <v>147</v>
      </c>
      <c r="M20" s="16">
        <v>9.4749999999999996</v>
      </c>
      <c r="N20" s="16">
        <v>2.6749999999999998</v>
      </c>
      <c r="O20" s="16">
        <v>0.65</v>
      </c>
      <c r="P20" s="16">
        <v>0.22500000000000001</v>
      </c>
      <c r="Q20" s="16">
        <v>2.2972399999999999</v>
      </c>
      <c r="R20" s="16">
        <v>12.85</v>
      </c>
      <c r="S20" s="16">
        <v>0.15</v>
      </c>
      <c r="T20" s="16">
        <v>2.5000000000000001E-2</v>
      </c>
      <c r="U20" s="16">
        <v>0</v>
      </c>
      <c r="V20" s="16">
        <v>2.1243799999999999</v>
      </c>
      <c r="W20" s="16">
        <v>0</v>
      </c>
      <c r="X20" s="16">
        <v>0</v>
      </c>
      <c r="Y20" s="16">
        <v>13.024999999999999</v>
      </c>
      <c r="Z20" s="16">
        <v>1.14256</v>
      </c>
      <c r="AA20" s="16">
        <v>0</v>
      </c>
      <c r="AB20" s="16">
        <v>8</v>
      </c>
      <c r="AC20" s="16">
        <v>8.8251516822945401E-3</v>
      </c>
      <c r="AD20" s="16">
        <v>0</v>
      </c>
      <c r="AE20" s="16">
        <v>0</v>
      </c>
      <c r="AF20" s="16">
        <v>12.56</v>
      </c>
      <c r="AG20" s="16">
        <v>2.7710976282404862E-2</v>
      </c>
      <c r="AH20" s="16">
        <v>1</v>
      </c>
      <c r="AI20" s="16">
        <f t="shared" si="0"/>
        <v>2.206287920573635E-3</v>
      </c>
      <c r="AJ20" s="35"/>
      <c r="AK20" s="37"/>
      <c r="AL20" s="37"/>
      <c r="AM20" s="36"/>
      <c r="AN20" s="36"/>
      <c r="AO20" s="36"/>
      <c r="AP20" s="36"/>
    </row>
    <row r="21" spans="1:42" ht="23.25" x14ac:dyDescent="0.5">
      <c r="A21" s="8" t="s">
        <v>34</v>
      </c>
      <c r="B21" s="8">
        <v>322</v>
      </c>
      <c r="C21" s="9">
        <v>4158</v>
      </c>
      <c r="D21" s="10">
        <v>100</v>
      </c>
      <c r="E21" s="8" t="s">
        <v>47</v>
      </c>
      <c r="F21" s="11">
        <v>16075</v>
      </c>
      <c r="G21" s="11">
        <v>0</v>
      </c>
      <c r="H21" s="12">
        <v>16.074999999999999</v>
      </c>
      <c r="I21" s="10">
        <v>2</v>
      </c>
      <c r="J21" s="10" t="s">
        <v>38</v>
      </c>
      <c r="K21" s="13">
        <v>42130</v>
      </c>
      <c r="L21" s="14" t="s">
        <v>147</v>
      </c>
      <c r="M21" s="16">
        <v>9.9250000000000007</v>
      </c>
      <c r="N21" s="16">
        <v>3.5249999999999999</v>
      </c>
      <c r="O21" s="16">
        <v>1.85</v>
      </c>
      <c r="P21" s="16">
        <v>0.77500000000000002</v>
      </c>
      <c r="Q21" s="16">
        <v>2.5810399999999998</v>
      </c>
      <c r="R21" s="16">
        <v>16.024999999999999</v>
      </c>
      <c r="S21" s="16">
        <v>2.5000000000000001E-2</v>
      </c>
      <c r="T21" s="16">
        <v>0</v>
      </c>
      <c r="U21" s="16">
        <v>2.5000000000000001E-2</v>
      </c>
      <c r="V21" s="16">
        <v>2.3509600000000002</v>
      </c>
      <c r="W21" s="16">
        <v>0</v>
      </c>
      <c r="X21" s="16">
        <v>0</v>
      </c>
      <c r="Y21" s="16">
        <v>16.074999999999999</v>
      </c>
      <c r="Z21" s="16">
        <v>1.20207</v>
      </c>
      <c r="AA21" s="16">
        <v>33.119999999999997</v>
      </c>
      <c r="AB21" s="16">
        <v>0</v>
      </c>
      <c r="AC21" s="16">
        <v>5.886691846256388E-2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f t="shared" si="0"/>
        <v>0</v>
      </c>
      <c r="AJ21" s="35"/>
      <c r="AK21" s="37"/>
      <c r="AL21" s="37"/>
      <c r="AM21" s="36"/>
      <c r="AN21" s="36"/>
      <c r="AO21" s="36"/>
      <c r="AP21" s="36"/>
    </row>
    <row r="22" spans="1:42" ht="23.25" x14ac:dyDescent="0.5">
      <c r="A22" s="8" t="s">
        <v>34</v>
      </c>
      <c r="B22" s="8">
        <v>322</v>
      </c>
      <c r="C22" s="9">
        <v>4159</v>
      </c>
      <c r="D22" s="10">
        <v>100</v>
      </c>
      <c r="E22" s="8" t="s">
        <v>48</v>
      </c>
      <c r="F22" s="11">
        <v>22386</v>
      </c>
      <c r="G22" s="11">
        <v>0</v>
      </c>
      <c r="H22" s="12">
        <v>22.385999999999999</v>
      </c>
      <c r="I22" s="10">
        <v>2</v>
      </c>
      <c r="J22" s="10" t="s">
        <v>11</v>
      </c>
      <c r="K22" s="13">
        <v>42130</v>
      </c>
      <c r="L22" s="14" t="s">
        <v>147</v>
      </c>
      <c r="M22" s="16">
        <v>12.55</v>
      </c>
      <c r="N22" s="16">
        <v>6.7249999999999996</v>
      </c>
      <c r="O22" s="16">
        <v>2.375</v>
      </c>
      <c r="P22" s="16">
        <v>0.625</v>
      </c>
      <c r="Q22" s="16">
        <v>2.5385300000000002</v>
      </c>
      <c r="R22" s="16">
        <v>20.9</v>
      </c>
      <c r="S22" s="16">
        <v>1.25</v>
      </c>
      <c r="T22" s="16">
        <v>0.1</v>
      </c>
      <c r="U22" s="16">
        <v>2.5000000000000001E-2</v>
      </c>
      <c r="V22" s="16">
        <v>5.1005900000000004</v>
      </c>
      <c r="W22" s="16">
        <v>0</v>
      </c>
      <c r="X22" s="16">
        <v>0</v>
      </c>
      <c r="Y22" s="16">
        <v>22.274999999999999</v>
      </c>
      <c r="Z22" s="16">
        <v>1.33952</v>
      </c>
      <c r="AA22" s="16">
        <v>731.56</v>
      </c>
      <c r="AB22" s="16">
        <v>29</v>
      </c>
      <c r="AC22" s="16">
        <v>0.95220226927543983</v>
      </c>
      <c r="AD22" s="16">
        <v>149.69999999999999</v>
      </c>
      <c r="AE22" s="16">
        <v>0.19106329210858827</v>
      </c>
      <c r="AF22" s="16">
        <v>0</v>
      </c>
      <c r="AG22" s="16">
        <v>0</v>
      </c>
      <c r="AH22" s="16">
        <v>0</v>
      </c>
      <c r="AI22" s="16">
        <f t="shared" si="0"/>
        <v>0</v>
      </c>
      <c r="AJ22" s="35"/>
      <c r="AK22" s="37"/>
      <c r="AL22" s="37"/>
      <c r="AM22" s="36"/>
      <c r="AN22" s="36"/>
      <c r="AO22" s="36"/>
      <c r="AP22" s="36"/>
    </row>
    <row r="23" spans="1:42" ht="23.25" x14ac:dyDescent="0.5">
      <c r="A23" s="8" t="s">
        <v>34</v>
      </c>
      <c r="B23" s="8">
        <v>322</v>
      </c>
      <c r="C23" s="9">
        <v>4162</v>
      </c>
      <c r="D23" s="10">
        <v>100</v>
      </c>
      <c r="E23" s="8" t="s">
        <v>49</v>
      </c>
      <c r="F23" s="11">
        <v>0</v>
      </c>
      <c r="G23" s="11">
        <v>9157</v>
      </c>
      <c r="H23" s="12">
        <v>9.157</v>
      </c>
      <c r="I23" s="10">
        <v>2</v>
      </c>
      <c r="J23" s="10" t="s">
        <v>200</v>
      </c>
      <c r="K23" s="13">
        <v>42130</v>
      </c>
      <c r="L23" s="14" t="s">
        <v>147</v>
      </c>
      <c r="M23" s="16">
        <v>6.5</v>
      </c>
      <c r="N23" s="16">
        <v>1.85</v>
      </c>
      <c r="O23" s="16">
        <v>0.67500000000000004</v>
      </c>
      <c r="P23" s="16">
        <v>0.1</v>
      </c>
      <c r="Q23" s="16">
        <v>2.2349600000000001</v>
      </c>
      <c r="R23" s="16">
        <v>9.0749999999999993</v>
      </c>
      <c r="S23" s="16">
        <v>0.05</v>
      </c>
      <c r="T23" s="16">
        <v>0</v>
      </c>
      <c r="U23" s="16">
        <v>0</v>
      </c>
      <c r="V23" s="16">
        <v>2.8747500000000001</v>
      </c>
      <c r="W23" s="16">
        <v>0</v>
      </c>
      <c r="X23" s="16">
        <v>0</v>
      </c>
      <c r="Y23" s="16">
        <v>9.125</v>
      </c>
      <c r="Z23" s="16">
        <v>1.17225</v>
      </c>
      <c r="AA23" s="16">
        <v>43.84</v>
      </c>
      <c r="AB23" s="16">
        <v>0</v>
      </c>
      <c r="AC23" s="16">
        <v>0.13678840543534218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f t="shared" si="0"/>
        <v>0</v>
      </c>
      <c r="AJ23" s="35"/>
      <c r="AK23" s="37"/>
      <c r="AL23" s="37"/>
      <c r="AM23" s="36"/>
      <c r="AN23" s="36"/>
      <c r="AO23" s="36"/>
      <c r="AP23" s="36"/>
    </row>
    <row r="24" spans="1:42" ht="23.25" x14ac:dyDescent="0.5">
      <c r="A24" s="8" t="s">
        <v>34</v>
      </c>
      <c r="B24" s="8">
        <v>322</v>
      </c>
      <c r="C24" s="9">
        <v>4235</v>
      </c>
      <c r="D24" s="10">
        <v>100</v>
      </c>
      <c r="E24" s="8" t="s">
        <v>50</v>
      </c>
      <c r="F24" s="11">
        <v>0</v>
      </c>
      <c r="G24" s="11">
        <v>31188</v>
      </c>
      <c r="H24" s="12">
        <v>31.187999999999999</v>
      </c>
      <c r="I24" s="10">
        <v>2</v>
      </c>
      <c r="J24" s="10" t="s">
        <v>200</v>
      </c>
      <c r="K24" s="13">
        <v>42131</v>
      </c>
      <c r="L24" s="14" t="s">
        <v>147</v>
      </c>
      <c r="M24" s="16">
        <v>26.9</v>
      </c>
      <c r="N24" s="16">
        <v>3</v>
      </c>
      <c r="O24" s="16">
        <v>0.5</v>
      </c>
      <c r="P24" s="16">
        <v>0.32500000000000001</v>
      </c>
      <c r="Q24" s="16">
        <v>1.9500200000000001</v>
      </c>
      <c r="R24" s="16">
        <v>30.7</v>
      </c>
      <c r="S24" s="16">
        <v>2.5000000000000001E-2</v>
      </c>
      <c r="T24" s="16">
        <v>0</v>
      </c>
      <c r="U24" s="16">
        <v>0</v>
      </c>
      <c r="V24" s="16">
        <v>2.8820100000000002</v>
      </c>
      <c r="W24" s="16">
        <v>0</v>
      </c>
      <c r="X24" s="16">
        <v>0</v>
      </c>
      <c r="Y24" s="16">
        <v>30.724999999999998</v>
      </c>
      <c r="Z24" s="16">
        <v>1.1509499999999999</v>
      </c>
      <c r="AA24" s="16">
        <v>0</v>
      </c>
      <c r="AB24" s="16">
        <v>43.93</v>
      </c>
      <c r="AC24" s="16">
        <v>2.0122208175305519E-2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f t="shared" si="0"/>
        <v>0</v>
      </c>
      <c r="AJ24" s="35"/>
      <c r="AK24" s="37"/>
      <c r="AL24" s="37"/>
      <c r="AM24" s="36"/>
      <c r="AN24" s="36"/>
      <c r="AO24" s="36"/>
      <c r="AP24" s="36"/>
    </row>
    <row r="25" spans="1:42" ht="23.25" x14ac:dyDescent="0.5">
      <c r="A25" s="8" t="s">
        <v>34</v>
      </c>
      <c r="B25" s="8">
        <v>322</v>
      </c>
      <c r="C25" s="9">
        <v>4258</v>
      </c>
      <c r="D25" s="10">
        <v>100</v>
      </c>
      <c r="E25" s="8" t="s">
        <v>51</v>
      </c>
      <c r="F25" s="11">
        <v>0</v>
      </c>
      <c r="G25" s="11">
        <v>10500</v>
      </c>
      <c r="H25" s="12">
        <v>10.5</v>
      </c>
      <c r="I25" s="10">
        <v>2</v>
      </c>
      <c r="J25" s="10" t="s">
        <v>200</v>
      </c>
      <c r="K25" s="13">
        <v>42129</v>
      </c>
      <c r="L25" s="14" t="s">
        <v>147</v>
      </c>
      <c r="M25" s="16">
        <v>7.375</v>
      </c>
      <c r="N25" s="16">
        <v>1.7749999999999999</v>
      </c>
      <c r="O25" s="16">
        <v>0.7</v>
      </c>
      <c r="P25" s="16">
        <v>0.52500000000000002</v>
      </c>
      <c r="Q25" s="16">
        <v>2.3748</v>
      </c>
      <c r="R25" s="16">
        <v>10.050000000000001</v>
      </c>
      <c r="S25" s="16">
        <v>0.27500000000000002</v>
      </c>
      <c r="T25" s="16">
        <v>0</v>
      </c>
      <c r="U25" s="16">
        <v>0</v>
      </c>
      <c r="V25" s="16">
        <v>3.4859800000000001</v>
      </c>
      <c r="W25" s="16">
        <v>0</v>
      </c>
      <c r="X25" s="16">
        <v>0</v>
      </c>
      <c r="Y25" s="16">
        <v>10.375</v>
      </c>
      <c r="Z25" s="16">
        <v>1.1735</v>
      </c>
      <c r="AA25" s="16">
        <v>0</v>
      </c>
      <c r="AB25" s="16">
        <v>17</v>
      </c>
      <c r="AC25" s="16">
        <v>2.3129251700680274E-2</v>
      </c>
      <c r="AD25" s="16">
        <v>0.52</v>
      </c>
      <c r="AE25" s="16">
        <v>1.4149659863945578E-3</v>
      </c>
      <c r="AF25" s="16">
        <v>10</v>
      </c>
      <c r="AG25" s="16">
        <v>2.7210884353741496E-2</v>
      </c>
      <c r="AH25" s="16">
        <v>0</v>
      </c>
      <c r="AI25" s="16">
        <f t="shared" si="0"/>
        <v>0</v>
      </c>
      <c r="AJ25" s="35"/>
      <c r="AK25" s="37"/>
      <c r="AL25" s="37"/>
      <c r="AM25" s="36"/>
      <c r="AN25" s="36"/>
      <c r="AO25" s="36"/>
      <c r="AP25" s="36"/>
    </row>
    <row r="26" spans="1:42" ht="23.25" x14ac:dyDescent="0.5">
      <c r="A26" s="8" t="s">
        <v>34</v>
      </c>
      <c r="B26" s="8">
        <v>322</v>
      </c>
      <c r="C26" s="9">
        <v>4261</v>
      </c>
      <c r="D26" s="10">
        <v>100</v>
      </c>
      <c r="E26" s="8" t="s">
        <v>52</v>
      </c>
      <c r="F26" s="11">
        <v>0</v>
      </c>
      <c r="G26" s="11">
        <v>12523</v>
      </c>
      <c r="H26" s="12">
        <v>12.523</v>
      </c>
      <c r="I26" s="10">
        <v>2</v>
      </c>
      <c r="J26" s="10" t="s">
        <v>11</v>
      </c>
      <c r="K26" s="13">
        <v>42130</v>
      </c>
      <c r="L26" s="14" t="s">
        <v>147</v>
      </c>
      <c r="M26" s="16">
        <v>8.3249999999999993</v>
      </c>
      <c r="N26" s="16">
        <v>2.625</v>
      </c>
      <c r="O26" s="16">
        <v>1.1000000000000001</v>
      </c>
      <c r="P26" s="16">
        <v>0.55000000000000004</v>
      </c>
      <c r="Q26" s="16">
        <v>2.5036900000000002</v>
      </c>
      <c r="R26" s="16">
        <v>12.5</v>
      </c>
      <c r="S26" s="16">
        <v>0.1</v>
      </c>
      <c r="T26" s="16">
        <v>0</v>
      </c>
      <c r="U26" s="16">
        <v>0</v>
      </c>
      <c r="V26" s="16">
        <v>1.9132199999999999</v>
      </c>
      <c r="W26" s="16">
        <v>0</v>
      </c>
      <c r="X26" s="16">
        <v>0</v>
      </c>
      <c r="Y26" s="16">
        <v>12.6</v>
      </c>
      <c r="Z26" s="16">
        <v>1.3486400000000001</v>
      </c>
      <c r="AA26" s="16">
        <v>125.57</v>
      </c>
      <c r="AB26" s="16">
        <v>8</v>
      </c>
      <c r="AC26" s="16">
        <v>0.29561606643775451</v>
      </c>
      <c r="AD26" s="16">
        <v>36.58</v>
      </c>
      <c r="AE26" s="16">
        <v>8.34578660978086E-2</v>
      </c>
      <c r="AF26" s="16">
        <v>0</v>
      </c>
      <c r="AG26" s="16">
        <v>0</v>
      </c>
      <c r="AH26" s="16">
        <v>0</v>
      </c>
      <c r="AI26" s="16">
        <f t="shared" si="0"/>
        <v>0</v>
      </c>
      <c r="AJ26" s="35"/>
      <c r="AK26" s="37"/>
      <c r="AL26" s="37"/>
      <c r="AM26" s="36"/>
      <c r="AN26" s="36"/>
      <c r="AO26" s="36"/>
      <c r="AP26" s="36"/>
    </row>
    <row r="27" spans="1:42" ht="23.25" x14ac:dyDescent="0.5">
      <c r="A27" s="8" t="s">
        <v>34</v>
      </c>
      <c r="B27" s="8">
        <v>322</v>
      </c>
      <c r="C27" s="9">
        <v>4264</v>
      </c>
      <c r="D27" s="10">
        <v>100</v>
      </c>
      <c r="E27" s="8" t="s">
        <v>53</v>
      </c>
      <c r="F27" s="11">
        <v>0</v>
      </c>
      <c r="G27" s="11">
        <v>29870</v>
      </c>
      <c r="H27" s="12">
        <v>29.87</v>
      </c>
      <c r="I27" s="10">
        <v>2</v>
      </c>
      <c r="J27" s="10" t="s">
        <v>200</v>
      </c>
      <c r="K27" s="13">
        <v>42130</v>
      </c>
      <c r="L27" s="14" t="s">
        <v>147</v>
      </c>
      <c r="M27" s="16">
        <v>19.824999999999999</v>
      </c>
      <c r="N27" s="16">
        <v>6.5750000000000002</v>
      </c>
      <c r="O27" s="16">
        <v>2.2999999999999998</v>
      </c>
      <c r="P27" s="16">
        <v>1.1499999999999999</v>
      </c>
      <c r="Q27" s="16">
        <v>2.4978699999999998</v>
      </c>
      <c r="R27" s="16">
        <v>29.4</v>
      </c>
      <c r="S27" s="16">
        <v>0.4</v>
      </c>
      <c r="T27" s="16">
        <v>0.05</v>
      </c>
      <c r="U27" s="16">
        <v>0</v>
      </c>
      <c r="V27" s="16">
        <v>2.8304900000000002</v>
      </c>
      <c r="W27" s="16">
        <v>0</v>
      </c>
      <c r="X27" s="16">
        <v>0</v>
      </c>
      <c r="Y27" s="16">
        <v>29.849999999999998</v>
      </c>
      <c r="Z27" s="16">
        <v>1.30514</v>
      </c>
      <c r="AA27" s="16">
        <v>329.63</v>
      </c>
      <c r="AB27" s="16">
        <v>46</v>
      </c>
      <c r="AC27" s="16">
        <v>0.3372997273901191</v>
      </c>
      <c r="AD27" s="16">
        <v>47.92</v>
      </c>
      <c r="AE27" s="16">
        <v>4.5836721029221872E-2</v>
      </c>
      <c r="AF27" s="16">
        <v>37.92</v>
      </c>
      <c r="AG27" s="16">
        <v>3.6271462049835002E-2</v>
      </c>
      <c r="AH27" s="16">
        <v>13</v>
      </c>
      <c r="AI27" s="16">
        <f t="shared" si="0"/>
        <v>1.2434836673202927E-2</v>
      </c>
      <c r="AJ27" s="35"/>
      <c r="AK27" s="37"/>
      <c r="AL27" s="37"/>
      <c r="AM27" s="36"/>
      <c r="AN27" s="36"/>
      <c r="AO27" s="36"/>
      <c r="AP27" s="36"/>
    </row>
    <row r="28" spans="1:42" s="5" customFormat="1" ht="23.25" hidden="1" customHeight="1" x14ac:dyDescent="0.5">
      <c r="A28" s="8" t="s">
        <v>34</v>
      </c>
      <c r="B28" s="8">
        <v>322</v>
      </c>
      <c r="C28" s="9">
        <v>4267</v>
      </c>
      <c r="D28" s="10">
        <v>100</v>
      </c>
      <c r="E28" s="8" t="s">
        <v>54</v>
      </c>
      <c r="F28" s="11" t="s">
        <v>157</v>
      </c>
      <c r="G28" s="11" t="s">
        <v>85</v>
      </c>
      <c r="H28" s="12">
        <v>3.5</v>
      </c>
      <c r="I28" s="10">
        <v>5</v>
      </c>
      <c r="J28" s="10" t="s">
        <v>11</v>
      </c>
      <c r="K28" s="13">
        <v>42126</v>
      </c>
      <c r="L28" s="14" t="s">
        <v>147</v>
      </c>
      <c r="M28" s="16">
        <v>2.9</v>
      </c>
      <c r="N28" s="16">
        <v>0.42499999999999999</v>
      </c>
      <c r="O28" s="16">
        <v>0.05</v>
      </c>
      <c r="P28" s="16">
        <v>0.125</v>
      </c>
      <c r="Q28" s="16">
        <v>2.177</v>
      </c>
      <c r="R28" s="16">
        <v>3.5</v>
      </c>
      <c r="S28" s="16">
        <v>0</v>
      </c>
      <c r="T28" s="16">
        <v>0</v>
      </c>
      <c r="U28" s="16">
        <v>0</v>
      </c>
      <c r="V28" s="16">
        <v>2.024</v>
      </c>
      <c r="W28" s="16">
        <v>0</v>
      </c>
      <c r="X28" s="16">
        <v>0</v>
      </c>
      <c r="Y28" s="16">
        <v>3.4999999999999996</v>
      </c>
      <c r="Z28" s="16">
        <v>1.4590000000000001</v>
      </c>
      <c r="AA28" s="16"/>
      <c r="AB28" s="16"/>
      <c r="AC28" s="16"/>
      <c r="AD28" s="16"/>
      <c r="AE28" s="16"/>
      <c r="AF28" s="16"/>
      <c r="AG28" s="16"/>
      <c r="AH28" s="16"/>
      <c r="AI28" s="16">
        <f t="shared" si="0"/>
        <v>0</v>
      </c>
      <c r="AJ28" s="35"/>
      <c r="AK28" s="37"/>
      <c r="AL28" s="37"/>
      <c r="AM28" s="36"/>
      <c r="AN28" s="36"/>
      <c r="AO28" s="36"/>
      <c r="AP28" s="36"/>
    </row>
    <row r="29" spans="1:42" ht="23.25" x14ac:dyDescent="0.5">
      <c r="A29" s="8" t="s">
        <v>34</v>
      </c>
      <c r="B29" s="8">
        <v>322</v>
      </c>
      <c r="C29" s="9">
        <v>4267</v>
      </c>
      <c r="D29" s="10">
        <v>100</v>
      </c>
      <c r="E29" s="8" t="s">
        <v>54</v>
      </c>
      <c r="F29" s="11" t="s">
        <v>158</v>
      </c>
      <c r="G29" s="11" t="s">
        <v>159</v>
      </c>
      <c r="H29" s="12">
        <v>19.478000000000002</v>
      </c>
      <c r="I29" s="10">
        <v>2</v>
      </c>
      <c r="J29" s="10" t="s">
        <v>11</v>
      </c>
      <c r="K29" s="13">
        <v>42126</v>
      </c>
      <c r="L29" s="14" t="s">
        <v>147</v>
      </c>
      <c r="M29" s="16">
        <v>10.725</v>
      </c>
      <c r="N29" s="16">
        <v>5.5750000000000002</v>
      </c>
      <c r="O29" s="16">
        <v>1.9</v>
      </c>
      <c r="P29" s="16">
        <v>0.7</v>
      </c>
      <c r="Q29" s="16">
        <v>2.6120000000000001</v>
      </c>
      <c r="R29" s="16">
        <v>16.975000000000001</v>
      </c>
      <c r="S29" s="16">
        <v>1.65</v>
      </c>
      <c r="T29" s="16">
        <v>0.2</v>
      </c>
      <c r="U29" s="16">
        <v>7.4999999999999997E-2</v>
      </c>
      <c r="V29" s="16">
        <v>5.2480000000000002</v>
      </c>
      <c r="W29" s="16">
        <v>0</v>
      </c>
      <c r="X29" s="16">
        <v>0</v>
      </c>
      <c r="Y29" s="16">
        <v>18.899999999999999</v>
      </c>
      <c r="Z29" s="16">
        <v>1.095</v>
      </c>
      <c r="AA29" s="16">
        <v>38.81</v>
      </c>
      <c r="AB29" s="16">
        <v>10</v>
      </c>
      <c r="AC29" s="16">
        <v>5.3749325219610351E-2</v>
      </c>
      <c r="AD29" s="16">
        <v>38.9</v>
      </c>
      <c r="AE29" s="16">
        <v>4.7725376650144764E-2</v>
      </c>
      <c r="AF29" s="16">
        <v>9.31</v>
      </c>
      <c r="AG29" s="16">
        <v>1.14221916867056E-2</v>
      </c>
      <c r="AH29" s="16">
        <v>3</v>
      </c>
      <c r="AI29" s="16">
        <f t="shared" si="0"/>
        <v>4.4005691402754753E-3</v>
      </c>
      <c r="AJ29" s="35"/>
      <c r="AK29" s="37"/>
      <c r="AL29" s="37"/>
      <c r="AM29" s="36"/>
      <c r="AN29" s="36"/>
      <c r="AO29" s="36"/>
      <c r="AP29" s="36"/>
    </row>
    <row r="30" spans="1:42" ht="23.25" x14ac:dyDescent="0.5">
      <c r="A30" s="8" t="s">
        <v>34</v>
      </c>
      <c r="B30" s="8">
        <v>322</v>
      </c>
      <c r="C30" s="9">
        <v>4268</v>
      </c>
      <c r="D30" s="10">
        <v>100</v>
      </c>
      <c r="E30" s="8" t="s">
        <v>55</v>
      </c>
      <c r="F30" s="11">
        <v>9414</v>
      </c>
      <c r="G30" s="11">
        <v>0</v>
      </c>
      <c r="H30" s="12">
        <v>9.4139999999999997</v>
      </c>
      <c r="I30" s="10">
        <v>2</v>
      </c>
      <c r="J30" s="10" t="s">
        <v>11</v>
      </c>
      <c r="K30" s="13">
        <v>42127</v>
      </c>
      <c r="L30" s="14" t="s">
        <v>147</v>
      </c>
      <c r="M30" s="16">
        <v>8</v>
      </c>
      <c r="N30" s="16">
        <v>1</v>
      </c>
      <c r="O30" s="16">
        <v>0.2</v>
      </c>
      <c r="P30" s="16">
        <v>0.15</v>
      </c>
      <c r="Q30" s="16">
        <v>1.9223300000000001</v>
      </c>
      <c r="R30" s="16">
        <v>9.3249999999999993</v>
      </c>
      <c r="S30" s="16">
        <v>2.5000000000000001E-2</v>
      </c>
      <c r="T30" s="16">
        <v>0</v>
      </c>
      <c r="U30" s="16">
        <v>0</v>
      </c>
      <c r="V30" s="16">
        <v>2.0070199999999998</v>
      </c>
      <c r="W30" s="16">
        <v>0</v>
      </c>
      <c r="X30" s="16">
        <v>0</v>
      </c>
      <c r="Y30" s="16">
        <v>9.35</v>
      </c>
      <c r="Z30" s="16">
        <v>1.11145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19.399999999999999</v>
      </c>
      <c r="AG30" s="16">
        <v>5.8878873410422167E-2</v>
      </c>
      <c r="AH30" s="16">
        <v>0</v>
      </c>
      <c r="AI30" s="16">
        <f t="shared" si="0"/>
        <v>0</v>
      </c>
      <c r="AJ30" s="35"/>
      <c r="AK30" s="37"/>
      <c r="AL30" s="37"/>
      <c r="AM30" s="36"/>
      <c r="AN30" s="36"/>
      <c r="AO30" s="36"/>
      <c r="AP30" s="36"/>
    </row>
    <row r="31" spans="1:42" ht="23.25" x14ac:dyDescent="0.5">
      <c r="A31" s="8" t="s">
        <v>34</v>
      </c>
      <c r="B31" s="8">
        <v>322</v>
      </c>
      <c r="C31" s="9">
        <v>4269</v>
      </c>
      <c r="D31" s="10">
        <v>101</v>
      </c>
      <c r="E31" s="8" t="s">
        <v>56</v>
      </c>
      <c r="F31" s="11">
        <v>9720</v>
      </c>
      <c r="G31" s="11">
        <v>0</v>
      </c>
      <c r="H31" s="12">
        <v>9.7200000000000006</v>
      </c>
      <c r="I31" s="10">
        <v>2</v>
      </c>
      <c r="J31" s="10" t="s">
        <v>11</v>
      </c>
      <c r="K31" s="13">
        <v>42126</v>
      </c>
      <c r="L31" s="14" t="s">
        <v>147</v>
      </c>
      <c r="M31" s="16">
        <v>7</v>
      </c>
      <c r="N31" s="16">
        <v>2.1</v>
      </c>
      <c r="O31" s="16">
        <v>0.67500000000000004</v>
      </c>
      <c r="P31" s="16">
        <v>0.52500000000000002</v>
      </c>
      <c r="Q31" s="16">
        <v>2.43723</v>
      </c>
      <c r="R31" s="16">
        <v>10.25</v>
      </c>
      <c r="S31" s="16">
        <v>0</v>
      </c>
      <c r="T31" s="16">
        <v>0</v>
      </c>
      <c r="U31" s="16">
        <v>0.05</v>
      </c>
      <c r="V31" s="16">
        <v>2.6071599999999999</v>
      </c>
      <c r="W31" s="16">
        <v>0</v>
      </c>
      <c r="X31" s="16">
        <v>0</v>
      </c>
      <c r="Y31" s="16">
        <v>10.3</v>
      </c>
      <c r="Z31" s="16">
        <v>1.0622199999999999</v>
      </c>
      <c r="AA31" s="16">
        <v>3.26</v>
      </c>
      <c r="AB31" s="16">
        <v>0</v>
      </c>
      <c r="AC31" s="16">
        <v>9.582598471487359E-3</v>
      </c>
      <c r="AD31" s="16">
        <v>0.35</v>
      </c>
      <c r="AE31" s="16">
        <v>1.0288065843621398E-3</v>
      </c>
      <c r="AF31" s="16">
        <v>0</v>
      </c>
      <c r="AG31" s="16">
        <v>0</v>
      </c>
      <c r="AH31" s="16">
        <v>0</v>
      </c>
      <c r="AI31" s="16">
        <f t="shared" si="0"/>
        <v>0</v>
      </c>
      <c r="AJ31" s="35"/>
      <c r="AK31" s="37"/>
      <c r="AL31" s="37"/>
      <c r="AM31" s="36"/>
      <c r="AN31" s="36"/>
      <c r="AO31" s="36"/>
      <c r="AP31" s="36"/>
    </row>
    <row r="32" spans="1:42" ht="23.25" x14ac:dyDescent="0.5">
      <c r="A32" s="8" t="s">
        <v>34</v>
      </c>
      <c r="B32" s="8">
        <v>322</v>
      </c>
      <c r="C32" s="9">
        <v>4269</v>
      </c>
      <c r="D32" s="10">
        <v>102</v>
      </c>
      <c r="E32" s="8" t="s">
        <v>57</v>
      </c>
      <c r="F32" s="11">
        <v>21738</v>
      </c>
      <c r="G32" s="11">
        <v>9720</v>
      </c>
      <c r="H32" s="12">
        <v>12.018000000000001</v>
      </c>
      <c r="I32" s="10">
        <v>2</v>
      </c>
      <c r="J32" s="10" t="s">
        <v>11</v>
      </c>
      <c r="K32" s="13">
        <v>42126</v>
      </c>
      <c r="L32" s="14" t="s">
        <v>147</v>
      </c>
      <c r="M32" s="16">
        <v>5.4249999999999998</v>
      </c>
      <c r="N32" s="16">
        <v>4.875</v>
      </c>
      <c r="O32" s="16">
        <v>1.05</v>
      </c>
      <c r="P32" s="16">
        <v>0.65</v>
      </c>
      <c r="Q32" s="16">
        <v>2.7934000000000001</v>
      </c>
      <c r="R32" s="16">
        <v>11.175000000000001</v>
      </c>
      <c r="S32" s="16">
        <v>0.72499999999999998</v>
      </c>
      <c r="T32" s="16">
        <v>0.05</v>
      </c>
      <c r="U32" s="16">
        <v>0.05</v>
      </c>
      <c r="V32" s="16">
        <v>4.5208300000000001</v>
      </c>
      <c r="W32" s="16">
        <v>0</v>
      </c>
      <c r="X32" s="16">
        <v>0</v>
      </c>
      <c r="Y32" s="16">
        <v>12.000000000000002</v>
      </c>
      <c r="Z32" s="16">
        <v>1.0989800000000001</v>
      </c>
      <c r="AA32" s="16">
        <v>102.54</v>
      </c>
      <c r="AB32" s="16">
        <v>25.99</v>
      </c>
      <c r="AC32" s="16">
        <v>0.27467132634381763</v>
      </c>
      <c r="AD32" s="16">
        <v>56.63</v>
      </c>
      <c r="AE32" s="16">
        <v>0.13463138625395243</v>
      </c>
      <c r="AF32" s="16">
        <v>12.94</v>
      </c>
      <c r="AG32" s="16">
        <v>3.076337874141169E-2</v>
      </c>
      <c r="AH32" s="16">
        <v>0</v>
      </c>
      <c r="AI32" s="16">
        <f t="shared" si="0"/>
        <v>0</v>
      </c>
      <c r="AJ32" s="35"/>
      <c r="AK32" s="37"/>
      <c r="AL32" s="37"/>
      <c r="AM32" s="36"/>
      <c r="AN32" s="36"/>
      <c r="AO32" s="36"/>
      <c r="AP32" s="36"/>
    </row>
    <row r="33" spans="1:42" ht="23.25" x14ac:dyDescent="0.5">
      <c r="A33" s="8" t="s">
        <v>34</v>
      </c>
      <c r="B33" s="8">
        <v>322</v>
      </c>
      <c r="C33" s="9">
        <v>4270</v>
      </c>
      <c r="D33" s="10">
        <v>101</v>
      </c>
      <c r="E33" s="8" t="s">
        <v>58</v>
      </c>
      <c r="F33" s="11">
        <v>0</v>
      </c>
      <c r="G33" s="11">
        <v>15000</v>
      </c>
      <c r="H33" s="12">
        <v>15</v>
      </c>
      <c r="I33" s="10">
        <v>2</v>
      </c>
      <c r="J33" s="10" t="s">
        <v>200</v>
      </c>
      <c r="K33" s="13">
        <v>42131</v>
      </c>
      <c r="L33" s="14" t="s">
        <v>147</v>
      </c>
      <c r="M33" s="16">
        <v>6.05</v>
      </c>
      <c r="N33" s="16">
        <v>3.85</v>
      </c>
      <c r="O33" s="16">
        <v>3.2250000000000001</v>
      </c>
      <c r="P33" s="16">
        <v>2.8</v>
      </c>
      <c r="Q33" s="16">
        <v>3.49783</v>
      </c>
      <c r="R33" s="16">
        <v>13.75</v>
      </c>
      <c r="S33" s="16">
        <v>1.2749999999999999</v>
      </c>
      <c r="T33" s="16">
        <v>0.47499999999999998</v>
      </c>
      <c r="U33" s="16">
        <v>0.42499999999999999</v>
      </c>
      <c r="V33" s="16">
        <v>4.8523100000000001</v>
      </c>
      <c r="W33" s="16">
        <v>0</v>
      </c>
      <c r="X33" s="16">
        <v>0</v>
      </c>
      <c r="Y33" s="16">
        <v>15.925000000000001</v>
      </c>
      <c r="Z33" s="16">
        <v>1.5370699999999999</v>
      </c>
      <c r="AA33" s="16">
        <v>638</v>
      </c>
      <c r="AB33" s="16">
        <v>63.55</v>
      </c>
      <c r="AC33" s="16">
        <v>1.2757619047619047</v>
      </c>
      <c r="AD33" s="16">
        <v>125.37</v>
      </c>
      <c r="AE33" s="16">
        <v>0.23879999999999998</v>
      </c>
      <c r="AF33" s="16">
        <v>2.98</v>
      </c>
      <c r="AG33" s="16">
        <v>5.6761904761904762E-3</v>
      </c>
      <c r="AH33" s="16">
        <v>1.63</v>
      </c>
      <c r="AI33" s="16">
        <f t="shared" si="0"/>
        <v>3.1047619047619044E-3</v>
      </c>
      <c r="AJ33" s="35"/>
      <c r="AK33" s="37"/>
      <c r="AL33" s="37"/>
      <c r="AM33" s="36"/>
      <c r="AN33" s="36"/>
      <c r="AO33" s="36"/>
      <c r="AP33" s="36"/>
    </row>
    <row r="34" spans="1:42" ht="23.25" x14ac:dyDescent="0.5">
      <c r="A34" s="8" t="s">
        <v>34</v>
      </c>
      <c r="B34" s="8">
        <v>322</v>
      </c>
      <c r="C34" s="9">
        <v>4306</v>
      </c>
      <c r="D34" s="10">
        <v>100</v>
      </c>
      <c r="E34" s="8" t="s">
        <v>59</v>
      </c>
      <c r="F34" s="11">
        <v>2262</v>
      </c>
      <c r="G34" s="11">
        <v>0</v>
      </c>
      <c r="H34" s="12">
        <v>2.262</v>
      </c>
      <c r="I34" s="10">
        <v>2</v>
      </c>
      <c r="J34" s="10" t="s">
        <v>11</v>
      </c>
      <c r="K34" s="13">
        <v>42130</v>
      </c>
      <c r="L34" s="14" t="s">
        <v>147</v>
      </c>
      <c r="M34" s="16">
        <v>1.21</v>
      </c>
      <c r="N34" s="16">
        <v>0.52</v>
      </c>
      <c r="O34" s="16">
        <v>0.35</v>
      </c>
      <c r="P34" s="16">
        <v>0.21</v>
      </c>
      <c r="Q34" s="16">
        <v>2.9568400000000001</v>
      </c>
      <c r="R34" s="16">
        <v>2.1800000000000002</v>
      </c>
      <c r="S34" s="16">
        <v>0.05</v>
      </c>
      <c r="T34" s="16">
        <v>2.5000000000000001E-2</v>
      </c>
      <c r="U34" s="16">
        <v>0</v>
      </c>
      <c r="V34" s="16">
        <v>2.3297599999999998</v>
      </c>
      <c r="W34" s="16">
        <v>0</v>
      </c>
      <c r="X34" s="16">
        <v>0</v>
      </c>
      <c r="Y34" s="16">
        <v>2.62</v>
      </c>
      <c r="Z34" s="16">
        <v>0.94012700000000005</v>
      </c>
      <c r="AA34" s="16">
        <v>442.15</v>
      </c>
      <c r="AB34" s="16">
        <v>8.1</v>
      </c>
      <c r="AC34" s="16">
        <v>5.6359732221801186</v>
      </c>
      <c r="AD34" s="16">
        <v>157.1</v>
      </c>
      <c r="AE34" s="16">
        <v>1.9843375015788807</v>
      </c>
      <c r="AF34" s="16">
        <v>1.88</v>
      </c>
      <c r="AG34" s="16">
        <v>2.374636857395478E-2</v>
      </c>
      <c r="AH34" s="16">
        <v>0</v>
      </c>
      <c r="AI34" s="16">
        <f t="shared" si="0"/>
        <v>0</v>
      </c>
      <c r="AJ34" s="35"/>
      <c r="AK34" s="37"/>
      <c r="AL34" s="37"/>
      <c r="AM34" s="36"/>
      <c r="AN34" s="36"/>
      <c r="AO34" s="36"/>
      <c r="AP34" s="36"/>
    </row>
    <row r="35" spans="1:42" ht="23.25" x14ac:dyDescent="0.5">
      <c r="A35" s="8" t="s">
        <v>34</v>
      </c>
      <c r="B35" s="8">
        <v>322</v>
      </c>
      <c r="C35" s="9">
        <v>4320</v>
      </c>
      <c r="D35" s="10">
        <v>100</v>
      </c>
      <c r="E35" s="8" t="s">
        <v>60</v>
      </c>
      <c r="F35" s="11">
        <v>0</v>
      </c>
      <c r="G35" s="11">
        <v>1172</v>
      </c>
      <c r="H35" s="12">
        <v>1.1719999999999999</v>
      </c>
      <c r="I35" s="10">
        <v>2</v>
      </c>
      <c r="J35" s="10" t="s">
        <v>200</v>
      </c>
      <c r="K35" s="13">
        <v>42130</v>
      </c>
      <c r="L35" s="14" t="s">
        <v>147</v>
      </c>
      <c r="M35" s="16">
        <v>0.98</v>
      </c>
      <c r="N35" s="16">
        <v>0.1</v>
      </c>
      <c r="O35" s="16">
        <v>0.1</v>
      </c>
      <c r="P35" s="16">
        <v>0.04</v>
      </c>
      <c r="Q35" s="16">
        <v>1.7658100000000001</v>
      </c>
      <c r="R35" s="16">
        <v>1.075</v>
      </c>
      <c r="S35" s="16">
        <v>0</v>
      </c>
      <c r="T35" s="16">
        <v>0</v>
      </c>
      <c r="U35" s="16">
        <v>0</v>
      </c>
      <c r="V35" s="16">
        <v>1.30291</v>
      </c>
      <c r="W35" s="16">
        <v>0</v>
      </c>
      <c r="X35" s="16">
        <v>0</v>
      </c>
      <c r="Y35" s="16">
        <v>1.075</v>
      </c>
      <c r="Z35" s="16">
        <v>1.15893</v>
      </c>
      <c r="AA35" s="16">
        <v>2.5</v>
      </c>
      <c r="AB35" s="16">
        <v>0</v>
      </c>
      <c r="AC35" s="16">
        <v>6.0945880058508053E-2</v>
      </c>
      <c r="AD35" s="16">
        <v>1.98</v>
      </c>
      <c r="AE35" s="16">
        <v>4.8269137006338385E-2</v>
      </c>
      <c r="AF35" s="16">
        <v>0</v>
      </c>
      <c r="AG35" s="16">
        <v>0</v>
      </c>
      <c r="AH35" s="16">
        <v>0</v>
      </c>
      <c r="AI35" s="16">
        <f t="shared" si="0"/>
        <v>0</v>
      </c>
      <c r="AJ35" s="35"/>
      <c r="AK35" s="37"/>
      <c r="AL35" s="37"/>
      <c r="AM35" s="36"/>
      <c r="AN35" s="36"/>
      <c r="AO35" s="36"/>
      <c r="AP35" s="36"/>
    </row>
    <row r="36" spans="1:42" ht="23.25" x14ac:dyDescent="0.5">
      <c r="A36" s="8" t="s">
        <v>34</v>
      </c>
      <c r="B36" s="8">
        <v>322</v>
      </c>
      <c r="C36" s="9">
        <v>4347</v>
      </c>
      <c r="D36" s="10">
        <v>100</v>
      </c>
      <c r="E36" s="8" t="s">
        <v>61</v>
      </c>
      <c r="F36" s="11">
        <v>0</v>
      </c>
      <c r="G36" s="11">
        <v>3500</v>
      </c>
      <c r="H36" s="12">
        <v>3.5</v>
      </c>
      <c r="I36" s="10">
        <v>2</v>
      </c>
      <c r="J36" s="10" t="s">
        <v>200</v>
      </c>
      <c r="K36" s="13">
        <v>42129</v>
      </c>
      <c r="L36" s="14" t="s">
        <v>147</v>
      </c>
      <c r="M36" s="16">
        <v>2.875</v>
      </c>
      <c r="N36" s="16">
        <v>0.4</v>
      </c>
      <c r="O36" s="16">
        <v>0.15</v>
      </c>
      <c r="P36" s="16">
        <v>0.1</v>
      </c>
      <c r="Q36" s="16">
        <v>2.2420599999999999</v>
      </c>
      <c r="R36" s="16">
        <v>3.5249999999999999</v>
      </c>
      <c r="S36" s="16">
        <v>0</v>
      </c>
      <c r="T36" s="16">
        <v>0</v>
      </c>
      <c r="U36" s="16">
        <v>0</v>
      </c>
      <c r="V36" s="16">
        <v>3.1196799999999998</v>
      </c>
      <c r="W36" s="16">
        <v>0</v>
      </c>
      <c r="X36" s="16">
        <v>0</v>
      </c>
      <c r="Y36" s="16">
        <v>3.5249999999999999</v>
      </c>
      <c r="Z36" s="16">
        <v>1.2585200000000001</v>
      </c>
      <c r="AA36" s="16">
        <v>0</v>
      </c>
      <c r="AB36" s="16">
        <v>40</v>
      </c>
      <c r="AC36" s="16">
        <v>0.16326530612244899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f t="shared" si="0"/>
        <v>0</v>
      </c>
      <c r="AJ36" s="35"/>
      <c r="AK36" s="37"/>
      <c r="AL36" s="37"/>
      <c r="AM36" s="36"/>
      <c r="AN36" s="36"/>
      <c r="AO36" s="36"/>
      <c r="AP36" s="36"/>
    </row>
    <row r="37" spans="1:42" ht="23.25" x14ac:dyDescent="0.5">
      <c r="A37" s="7"/>
      <c r="B37" s="7"/>
      <c r="C37" s="7"/>
      <c r="D37" s="7"/>
      <c r="E37" s="7"/>
      <c r="F37" s="108" t="s">
        <v>144</v>
      </c>
      <c r="G37" s="108"/>
      <c r="H37" s="82">
        <f>SUM(H4:H36)</f>
        <v>545.1</v>
      </c>
      <c r="I37" s="76"/>
      <c r="J37" s="76"/>
      <c r="K37" s="85"/>
      <c r="L37" s="85"/>
      <c r="M37" s="86">
        <v>370.72</v>
      </c>
      <c r="N37" s="86">
        <f t="shared" ref="N37:P37" si="1">SUM(N4:N36)</f>
        <v>106.96999999999998</v>
      </c>
      <c r="O37" s="86">
        <f t="shared" si="1"/>
        <v>41.25</v>
      </c>
      <c r="P37" s="86">
        <f t="shared" si="1"/>
        <v>22.899999999999995</v>
      </c>
      <c r="Q37" s="86" t="s">
        <v>145</v>
      </c>
      <c r="R37" s="86">
        <f t="shared" ref="R37:U37" si="2">SUM(R4:R36)</f>
        <v>511.12999999999988</v>
      </c>
      <c r="S37" s="86">
        <f t="shared" si="2"/>
        <v>25.049999999999994</v>
      </c>
      <c r="T37" s="86">
        <f t="shared" si="2"/>
        <v>5.8000000000000016</v>
      </c>
      <c r="U37" s="86">
        <f t="shared" si="2"/>
        <v>2.0999999999999996</v>
      </c>
      <c r="V37" s="86" t="s">
        <v>145</v>
      </c>
      <c r="W37" s="77">
        <f>SUM(W4:W36)</f>
        <v>0</v>
      </c>
      <c r="X37" s="77">
        <f t="shared" ref="X37:Y37" si="3">SUM(X4:X36)</f>
        <v>0</v>
      </c>
      <c r="Y37" s="77">
        <f t="shared" si="3"/>
        <v>545.09500000000003</v>
      </c>
      <c r="Z37" s="77" t="s">
        <v>145</v>
      </c>
      <c r="AA37" s="77">
        <f>SUM(AA4:AA36)</f>
        <v>4308.6200000000008</v>
      </c>
      <c r="AB37" s="77">
        <f>SUM(AB4:AB36)</f>
        <v>520.99</v>
      </c>
      <c r="AC37" s="77" t="s">
        <v>145</v>
      </c>
      <c r="AD37" s="77">
        <f>SUM(AD4:AD36)</f>
        <v>1259.7499999999998</v>
      </c>
      <c r="AE37" s="77" t="s">
        <v>145</v>
      </c>
      <c r="AF37" s="77">
        <f>SUM(AF4:AF36)</f>
        <v>1702.5200000000002</v>
      </c>
      <c r="AG37" s="77" t="s">
        <v>145</v>
      </c>
      <c r="AH37" s="77">
        <f>SUM(AH4:AH36)</f>
        <v>19.63</v>
      </c>
      <c r="AI37" s="77" t="s">
        <v>145</v>
      </c>
      <c r="AJ37" s="33"/>
      <c r="AK37" s="37"/>
      <c r="AL37" s="37"/>
      <c r="AM37" s="36"/>
      <c r="AN37" s="36"/>
      <c r="AO37" s="36"/>
      <c r="AP37" s="36"/>
    </row>
    <row r="38" spans="1:42" ht="23.25" x14ac:dyDescent="0.5">
      <c r="A38" s="7"/>
      <c r="B38" s="7"/>
      <c r="C38" s="7"/>
      <c r="D38" s="7"/>
      <c r="E38" s="7"/>
      <c r="F38" s="108" t="s">
        <v>146</v>
      </c>
      <c r="G38" s="108"/>
      <c r="H38" s="76"/>
      <c r="I38" s="76"/>
      <c r="J38" s="76"/>
      <c r="K38" s="85"/>
      <c r="L38" s="85"/>
      <c r="M38" s="86" t="s">
        <v>145</v>
      </c>
      <c r="N38" s="86" t="s">
        <v>145</v>
      </c>
      <c r="O38" s="86" t="s">
        <v>145</v>
      </c>
      <c r="P38" s="86" t="s">
        <v>145</v>
      </c>
      <c r="Q38" s="86">
        <f>SUMPRODUCT(Q4:Q36,H4:H36)/H37</f>
        <v>2.3925437502293159</v>
      </c>
      <c r="R38" s="86" t="s">
        <v>145</v>
      </c>
      <c r="S38" s="86" t="s">
        <v>145</v>
      </c>
      <c r="T38" s="86" t="s">
        <v>145</v>
      </c>
      <c r="U38" s="86" t="s">
        <v>145</v>
      </c>
      <c r="V38" s="86">
        <f>SUMPRODUCT(V4:V36,H4:H36)/H37</f>
        <v>4.0913843438084774</v>
      </c>
      <c r="W38" s="77" t="s">
        <v>145</v>
      </c>
      <c r="X38" s="77" t="s">
        <v>145</v>
      </c>
      <c r="Y38" s="77" t="s">
        <v>145</v>
      </c>
      <c r="Z38" s="77">
        <f>SUMPRODUCT(Z4:Z36,H4:H36)/H37</f>
        <v>1.2295851819739496</v>
      </c>
      <c r="AA38" s="77" t="s">
        <v>145</v>
      </c>
      <c r="AB38" s="77" t="s">
        <v>145</v>
      </c>
      <c r="AC38" s="77">
        <f>SUMPRODUCT(AC4:AC36,H4:H36)/H37</f>
        <v>0.23911458067887756</v>
      </c>
      <c r="AD38" s="77" t="s">
        <v>145</v>
      </c>
      <c r="AE38" s="77">
        <f>SUMPRODUCT(AE4:AE36,H4:H36)/H37</f>
        <v>6.5696245565621147E-2</v>
      </c>
      <c r="AF38" s="77" t="s">
        <v>145</v>
      </c>
      <c r="AG38" s="77">
        <f>SUMPRODUCT(AG4:AG36,H4:H36)/H37</f>
        <v>8.8518165281883887E-2</v>
      </c>
      <c r="AH38" s="77" t="s">
        <v>145</v>
      </c>
      <c r="AI38" s="77">
        <f>SUMPRODUCT(AI4:AI36,H4:H36)/H37</f>
        <v>1.0289068847131589E-3</v>
      </c>
      <c r="AJ38" s="38"/>
      <c r="AK38" s="37"/>
      <c r="AL38" s="37"/>
      <c r="AM38" s="36"/>
      <c r="AN38" s="36"/>
      <c r="AO38" s="36"/>
      <c r="AP38" s="36"/>
    </row>
    <row r="39" spans="1:42" x14ac:dyDescent="0.2"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"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"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"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"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ht="23.25" x14ac:dyDescent="0.5">
      <c r="A44" s="107" t="s">
        <v>192</v>
      </c>
      <c r="B44" s="107"/>
      <c r="C44" s="107"/>
      <c r="D44" s="107"/>
      <c r="E44" s="107"/>
      <c r="F44" s="107"/>
      <c r="G44" s="107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ht="96.75" customHeight="1" x14ac:dyDescent="0.2">
      <c r="A45" s="94" t="s">
        <v>160</v>
      </c>
      <c r="B45" s="94" t="s">
        <v>0</v>
      </c>
      <c r="C45" s="97" t="s">
        <v>1</v>
      </c>
      <c r="D45" s="98" t="s">
        <v>2</v>
      </c>
      <c r="E45" s="94" t="s">
        <v>3</v>
      </c>
      <c r="F45" s="94" t="s">
        <v>204</v>
      </c>
      <c r="G45" s="94" t="s">
        <v>205</v>
      </c>
      <c r="H45" s="96" t="s">
        <v>206</v>
      </c>
      <c r="I45" s="94" t="s">
        <v>4</v>
      </c>
      <c r="J45" s="94" t="s">
        <v>5</v>
      </c>
      <c r="K45" s="95" t="s">
        <v>6</v>
      </c>
      <c r="L45" s="94" t="s">
        <v>7</v>
      </c>
      <c r="M45" s="90" t="s">
        <v>207</v>
      </c>
      <c r="N45" s="90"/>
      <c r="O45" s="90"/>
      <c r="P45" s="90"/>
      <c r="Q45" s="89" t="s">
        <v>208</v>
      </c>
      <c r="R45" s="91" t="s">
        <v>211</v>
      </c>
      <c r="S45" s="92"/>
      <c r="T45" s="93"/>
      <c r="U45" s="89" t="s">
        <v>212</v>
      </c>
      <c r="V45" s="87" t="s">
        <v>161</v>
      </c>
      <c r="W45" s="87" t="s">
        <v>233</v>
      </c>
      <c r="X45" s="87" t="s">
        <v>234</v>
      </c>
      <c r="Y45" s="59" t="s">
        <v>162</v>
      </c>
      <c r="Z45" s="87" t="s">
        <v>163</v>
      </c>
      <c r="AA45" s="87" t="s">
        <v>235</v>
      </c>
      <c r="AB45" s="87" t="s">
        <v>219</v>
      </c>
      <c r="AC45" s="57" t="s">
        <v>186</v>
      </c>
      <c r="AD45" s="22"/>
      <c r="AE45" s="22"/>
      <c r="AF45" s="22"/>
      <c r="AG45" s="22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ht="23.25" x14ac:dyDescent="0.2">
      <c r="A46" s="94"/>
      <c r="B46" s="94"/>
      <c r="C46" s="97"/>
      <c r="D46" s="98"/>
      <c r="E46" s="94"/>
      <c r="F46" s="94"/>
      <c r="G46" s="94"/>
      <c r="H46" s="96"/>
      <c r="I46" s="94"/>
      <c r="J46" s="94"/>
      <c r="K46" s="95"/>
      <c r="L46" s="94"/>
      <c r="M46" s="55" t="s">
        <v>222</v>
      </c>
      <c r="N46" s="56" t="s">
        <v>223</v>
      </c>
      <c r="O46" s="56" t="s">
        <v>224</v>
      </c>
      <c r="P46" s="55" t="s">
        <v>225</v>
      </c>
      <c r="Q46" s="89"/>
      <c r="R46" s="55" t="s">
        <v>230</v>
      </c>
      <c r="S46" s="56" t="s">
        <v>231</v>
      </c>
      <c r="T46" s="55" t="s">
        <v>232</v>
      </c>
      <c r="U46" s="89"/>
      <c r="V46" s="88"/>
      <c r="W46" s="88"/>
      <c r="X46" s="88"/>
      <c r="Y46" s="60"/>
      <c r="Z46" s="88"/>
      <c r="AA46" s="88"/>
      <c r="AB46" s="88"/>
      <c r="AC46" s="58" t="s">
        <v>236</v>
      </c>
      <c r="AD46" s="21"/>
      <c r="AE46" s="21"/>
      <c r="AF46" s="21"/>
      <c r="AG46" s="21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s="6" customFormat="1" ht="23.25" x14ac:dyDescent="0.5">
      <c r="A47" s="29" t="s">
        <v>34</v>
      </c>
      <c r="B47" s="32">
        <v>322</v>
      </c>
      <c r="C47" s="32">
        <v>4</v>
      </c>
      <c r="D47" s="32">
        <v>1204</v>
      </c>
      <c r="E47" s="32" t="s">
        <v>168</v>
      </c>
      <c r="F47" s="30" t="s">
        <v>169</v>
      </c>
      <c r="G47" s="30" t="s">
        <v>170</v>
      </c>
      <c r="H47" s="32">
        <v>9.6690000000000005</v>
      </c>
      <c r="I47" s="29">
        <v>6</v>
      </c>
      <c r="J47" s="32" t="s">
        <v>202</v>
      </c>
      <c r="K47" s="31">
        <v>42129</v>
      </c>
      <c r="L47" s="29" t="s">
        <v>167</v>
      </c>
      <c r="M47" s="41">
        <v>0.72499999999999998</v>
      </c>
      <c r="N47" s="41">
        <v>5.05</v>
      </c>
      <c r="O47" s="41">
        <v>3.2250000000000001</v>
      </c>
      <c r="P47" s="41">
        <v>0.72499999999999998</v>
      </c>
      <c r="Q47" s="41">
        <v>3.5537800000000002</v>
      </c>
      <c r="R47" s="41">
        <v>0</v>
      </c>
      <c r="S47" s="41">
        <v>0</v>
      </c>
      <c r="T47" s="41">
        <v>9.7249999999999996</v>
      </c>
      <c r="U47" s="41">
        <v>1.1632800000000001</v>
      </c>
      <c r="V47" s="34">
        <v>21</v>
      </c>
      <c r="W47" s="34">
        <v>14</v>
      </c>
      <c r="X47" s="34">
        <v>99</v>
      </c>
      <c r="Y47" s="34">
        <v>4</v>
      </c>
      <c r="Z47" s="34">
        <v>24</v>
      </c>
      <c r="AA47" s="41">
        <v>85.07</v>
      </c>
      <c r="AB47" s="41">
        <v>0.25137774625829229</v>
      </c>
      <c r="AC47" s="34">
        <v>393</v>
      </c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s="6" customFormat="1" ht="23.25" x14ac:dyDescent="0.5">
      <c r="A48" s="29" t="s">
        <v>34</v>
      </c>
      <c r="B48" s="32">
        <v>322</v>
      </c>
      <c r="C48" s="32">
        <v>4</v>
      </c>
      <c r="D48" s="32">
        <v>1204</v>
      </c>
      <c r="E48" s="32" t="s">
        <v>168</v>
      </c>
      <c r="F48" s="30" t="s">
        <v>170</v>
      </c>
      <c r="G48" s="30" t="s">
        <v>169</v>
      </c>
      <c r="H48" s="32">
        <v>9.6690000000000005</v>
      </c>
      <c r="I48" s="29">
        <v>6</v>
      </c>
      <c r="J48" s="32" t="s">
        <v>35</v>
      </c>
      <c r="K48" s="31">
        <v>42129</v>
      </c>
      <c r="L48" s="29" t="s">
        <v>167</v>
      </c>
      <c r="M48" s="41">
        <v>1.1000000000000001</v>
      </c>
      <c r="N48" s="41">
        <v>3.7749999999999999</v>
      </c>
      <c r="O48" s="41">
        <v>4.05</v>
      </c>
      <c r="P48" s="41">
        <v>0.7</v>
      </c>
      <c r="Q48" s="41">
        <v>3.7099700000000002</v>
      </c>
      <c r="R48" s="41">
        <v>0</v>
      </c>
      <c r="S48" s="41">
        <v>0</v>
      </c>
      <c r="T48" s="41">
        <v>9.625</v>
      </c>
      <c r="U48" s="41">
        <v>1.0646</v>
      </c>
      <c r="V48" s="34">
        <v>27</v>
      </c>
      <c r="W48" s="34">
        <v>0</v>
      </c>
      <c r="X48" s="34">
        <v>79</v>
      </c>
      <c r="Y48" s="34">
        <v>3</v>
      </c>
      <c r="Z48" s="34">
        <v>8</v>
      </c>
      <c r="AA48" s="41">
        <v>63.57</v>
      </c>
      <c r="AB48" s="41">
        <v>0.18784628340942333</v>
      </c>
      <c r="AC48" s="34">
        <v>79</v>
      </c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29" s="6" customFormat="1" ht="23.25" x14ac:dyDescent="0.5">
      <c r="A49" s="29" t="s">
        <v>34</v>
      </c>
      <c r="B49" s="32">
        <v>322</v>
      </c>
      <c r="C49" s="32">
        <v>403</v>
      </c>
      <c r="D49" s="32">
        <v>304</v>
      </c>
      <c r="E49" s="32" t="s">
        <v>171</v>
      </c>
      <c r="F49" s="30" t="s">
        <v>172</v>
      </c>
      <c r="G49" s="30" t="s">
        <v>173</v>
      </c>
      <c r="H49" s="32">
        <v>18.622</v>
      </c>
      <c r="I49" s="29">
        <v>4</v>
      </c>
      <c r="J49" s="32" t="s">
        <v>203</v>
      </c>
      <c r="K49" s="31">
        <v>42129</v>
      </c>
      <c r="L49" s="29" t="s">
        <v>167</v>
      </c>
      <c r="M49" s="41">
        <v>1.64</v>
      </c>
      <c r="N49" s="41">
        <v>9.2799999999999994</v>
      </c>
      <c r="O49" s="41">
        <v>5.93</v>
      </c>
      <c r="P49" s="41">
        <v>1.82</v>
      </c>
      <c r="Q49" s="41">
        <v>3.5668799999999998</v>
      </c>
      <c r="R49" s="41">
        <v>0</v>
      </c>
      <c r="S49" s="41">
        <v>0</v>
      </c>
      <c r="T49" s="41">
        <v>19.724999999999998</v>
      </c>
      <c r="U49" s="41">
        <v>1.0650299999999999</v>
      </c>
      <c r="V49" s="34">
        <v>64</v>
      </c>
      <c r="W49" s="34">
        <v>104</v>
      </c>
      <c r="X49" s="34">
        <v>81</v>
      </c>
      <c r="Y49" s="34">
        <v>35</v>
      </c>
      <c r="Z49" s="34">
        <v>55</v>
      </c>
      <c r="AA49" s="41">
        <v>661.37</v>
      </c>
      <c r="AB49" s="41">
        <v>1.0147291222363719</v>
      </c>
      <c r="AC49" s="34">
        <v>424</v>
      </c>
    </row>
    <row r="50" spans="1:29" s="6" customFormat="1" ht="23.25" x14ac:dyDescent="0.5">
      <c r="A50" s="29" t="s">
        <v>34</v>
      </c>
      <c r="B50" s="32">
        <v>322</v>
      </c>
      <c r="C50" s="32">
        <v>403</v>
      </c>
      <c r="D50" s="32">
        <v>304</v>
      </c>
      <c r="E50" s="32" t="s">
        <v>171</v>
      </c>
      <c r="F50" s="30" t="s">
        <v>173</v>
      </c>
      <c r="G50" s="30" t="s">
        <v>172</v>
      </c>
      <c r="H50" s="32">
        <v>18.622</v>
      </c>
      <c r="I50" s="29">
        <v>4</v>
      </c>
      <c r="J50" s="32" t="s">
        <v>38</v>
      </c>
      <c r="K50" s="31">
        <v>42129</v>
      </c>
      <c r="L50" s="29" t="s">
        <v>167</v>
      </c>
      <c r="M50" s="41">
        <v>2.625</v>
      </c>
      <c r="N50" s="41">
        <v>11.05</v>
      </c>
      <c r="O50" s="41">
        <v>4.2</v>
      </c>
      <c r="P50" s="41">
        <v>0.7</v>
      </c>
      <c r="Q50" s="41">
        <v>3.2413099999999999</v>
      </c>
      <c r="R50" s="41">
        <v>0</v>
      </c>
      <c r="S50" s="41">
        <v>0</v>
      </c>
      <c r="T50" s="41">
        <v>18.574999999999999</v>
      </c>
      <c r="U50" s="41">
        <v>1.07731</v>
      </c>
      <c r="V50" s="34">
        <v>20</v>
      </c>
      <c r="W50" s="34">
        <v>0</v>
      </c>
      <c r="X50" s="34">
        <v>100</v>
      </c>
      <c r="Y50" s="34">
        <v>21</v>
      </c>
      <c r="Z50" s="34">
        <v>46</v>
      </c>
      <c r="AA50" s="41">
        <v>233.31</v>
      </c>
      <c r="AB50" s="41">
        <v>0.35796369885082163</v>
      </c>
      <c r="AC50" s="34">
        <v>100</v>
      </c>
    </row>
    <row r="51" spans="1:29" s="6" customFormat="1" ht="23.25" x14ac:dyDescent="0.5">
      <c r="F51" s="105" t="s">
        <v>144</v>
      </c>
      <c r="G51" s="106"/>
      <c r="H51" s="46">
        <v>56.582000000000001</v>
      </c>
      <c r="I51" s="45"/>
      <c r="J51" s="45"/>
      <c r="K51" s="45"/>
      <c r="L51" s="45"/>
      <c r="M51" s="74">
        <f t="shared" ref="M51:P51" si="4">SUM(M47:M50)</f>
        <v>6.09</v>
      </c>
      <c r="N51" s="74">
        <f t="shared" si="4"/>
        <v>29.154999999999998</v>
      </c>
      <c r="O51" s="74">
        <f t="shared" si="4"/>
        <v>17.405000000000001</v>
      </c>
      <c r="P51" s="74">
        <f t="shared" si="4"/>
        <v>3.9450000000000003</v>
      </c>
      <c r="Q51" s="74" t="s">
        <v>145</v>
      </c>
      <c r="R51" s="74">
        <f>SUM(R47:R50)</f>
        <v>0</v>
      </c>
      <c r="S51" s="74">
        <f t="shared" ref="S51" si="5">SUM(S47:S50)</f>
        <v>0</v>
      </c>
      <c r="T51" s="74">
        <v>56.582000000000001</v>
      </c>
      <c r="U51" s="74" t="s">
        <v>145</v>
      </c>
      <c r="V51" s="47">
        <v>132</v>
      </c>
      <c r="W51" s="47">
        <v>118</v>
      </c>
      <c r="X51" s="47">
        <v>359</v>
      </c>
      <c r="Y51" s="47">
        <v>63</v>
      </c>
      <c r="Z51" s="47">
        <v>133</v>
      </c>
      <c r="AA51" s="74">
        <v>1043.32</v>
      </c>
      <c r="AB51" s="74" t="s">
        <v>145</v>
      </c>
      <c r="AC51" s="47">
        <v>996</v>
      </c>
    </row>
    <row r="52" spans="1:29" s="6" customFormat="1" ht="23.25" x14ac:dyDescent="0.5">
      <c r="F52" s="105" t="s">
        <v>146</v>
      </c>
      <c r="G52" s="106"/>
      <c r="H52" s="45"/>
      <c r="I52" s="45"/>
      <c r="J52" s="45"/>
      <c r="K52" s="45"/>
      <c r="L52" s="45"/>
      <c r="M52" s="74" t="s">
        <v>145</v>
      </c>
      <c r="N52" s="74" t="s">
        <v>145</v>
      </c>
      <c r="O52" s="74" t="s">
        <v>145</v>
      </c>
      <c r="P52" s="74" t="s">
        <v>145</v>
      </c>
      <c r="Q52" s="74">
        <v>3.4819432492665512</v>
      </c>
      <c r="R52" s="74" t="s">
        <v>145</v>
      </c>
      <c r="S52" s="74" t="s">
        <v>145</v>
      </c>
      <c r="T52" s="74" t="s">
        <v>145</v>
      </c>
      <c r="U52" s="74">
        <v>1.0857874801173517</v>
      </c>
      <c r="V52" s="46" t="s">
        <v>145</v>
      </c>
      <c r="W52" s="46" t="s">
        <v>145</v>
      </c>
      <c r="X52" s="46" t="s">
        <v>145</v>
      </c>
      <c r="Y52" s="46" t="s">
        <v>145</v>
      </c>
      <c r="Z52" s="46" t="s">
        <v>145</v>
      </c>
      <c r="AA52" s="74" t="s">
        <v>145</v>
      </c>
      <c r="AB52" s="74">
        <v>0.52683084474113429</v>
      </c>
      <c r="AC52" s="46" t="s">
        <v>145</v>
      </c>
    </row>
    <row r="53" spans="1:29" s="6" customFormat="1" x14ac:dyDescent="0.2"/>
    <row r="54" spans="1:29" s="6" customFormat="1" x14ac:dyDescent="0.2"/>
    <row r="55" spans="1:29" s="6" customFormat="1" x14ac:dyDescent="0.2"/>
    <row r="56" spans="1:29" s="6" customFormat="1" x14ac:dyDescent="0.2"/>
  </sheetData>
  <mergeCells count="56">
    <mergeCell ref="A45:A46"/>
    <mergeCell ref="F51:G51"/>
    <mergeCell ref="F52:G52"/>
    <mergeCell ref="G45:G46"/>
    <mergeCell ref="H45:H46"/>
    <mergeCell ref="F45:F46"/>
    <mergeCell ref="B45:B46"/>
    <mergeCell ref="C45:C46"/>
    <mergeCell ref="D45:D46"/>
    <mergeCell ref="E45:E46"/>
    <mergeCell ref="A1:G1"/>
    <mergeCell ref="A44:G44"/>
    <mergeCell ref="F37:G37"/>
    <mergeCell ref="F38:G38"/>
    <mergeCell ref="AJ2:AJ3"/>
    <mergeCell ref="AG2:AG3"/>
    <mergeCell ref="AH2:AH3"/>
    <mergeCell ref="AI2:AI3"/>
    <mergeCell ref="V2:V3"/>
    <mergeCell ref="W2:Y2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M2:P2"/>
    <mergeCell ref="Q2:Q3"/>
    <mergeCell ref="R2:U2"/>
    <mergeCell ref="F2:F3"/>
    <mergeCell ref="A2:A3"/>
    <mergeCell ref="B2:B3"/>
    <mergeCell ref="C2:C3"/>
    <mergeCell ref="D2:D3"/>
    <mergeCell ref="E2:E3"/>
    <mergeCell ref="Z45:Z46"/>
    <mergeCell ref="AA45:AA46"/>
    <mergeCell ref="AB45:AB46"/>
    <mergeCell ref="I45:I46"/>
    <mergeCell ref="J45:J46"/>
    <mergeCell ref="K45:K46"/>
    <mergeCell ref="L45:L46"/>
    <mergeCell ref="V45:V46"/>
    <mergeCell ref="U45:U46"/>
    <mergeCell ref="M45:P45"/>
    <mergeCell ref="Q45:Q46"/>
    <mergeCell ref="R45:T45"/>
    <mergeCell ref="W45:W46"/>
    <mergeCell ref="X45:X46"/>
  </mergeCells>
  <printOptions horizontalCentered="1"/>
  <pageMargins left="0.65784313725490196" right="0.25" top="0.75" bottom="0.75" header="0.3" footer="0.3"/>
  <pageSetup paperSize="8" scale="42" fitToHeight="0" orientation="landscape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view="pageLayout" zoomScale="25" zoomScaleNormal="90" zoomScalePageLayoutView="25" workbookViewId="0">
      <selection activeCell="AH2" sqref="AH2:AH3"/>
    </sheetView>
  </sheetViews>
  <sheetFormatPr defaultRowHeight="14.25" x14ac:dyDescent="0.2"/>
  <cols>
    <col min="1" max="1" width="35.625" customWidth="1"/>
    <col min="5" max="5" width="34.875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6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5" style="2" customWidth="1"/>
    <col min="33" max="33" width="11" customWidth="1"/>
    <col min="34" max="34" width="11.75" customWidth="1"/>
    <col min="35" max="35" width="9" customWidth="1"/>
  </cols>
  <sheetData>
    <row r="1" spans="1:45" ht="23.25" x14ac:dyDescent="0.5">
      <c r="A1" s="107" t="s">
        <v>193</v>
      </c>
      <c r="B1" s="107"/>
      <c r="C1" s="107"/>
      <c r="D1" s="107"/>
      <c r="E1" s="107"/>
      <c r="F1" s="107"/>
      <c r="G1" s="10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45" ht="19.5" customHeight="1" x14ac:dyDescent="0.2">
      <c r="A2" s="94" t="s">
        <v>160</v>
      </c>
      <c r="B2" s="94" t="s">
        <v>0</v>
      </c>
      <c r="C2" s="97" t="s">
        <v>1</v>
      </c>
      <c r="D2" s="98" t="s">
        <v>2</v>
      </c>
      <c r="E2" s="94" t="s">
        <v>3</v>
      </c>
      <c r="F2" s="94" t="s">
        <v>204</v>
      </c>
      <c r="G2" s="94" t="s">
        <v>205</v>
      </c>
      <c r="H2" s="96" t="s">
        <v>206</v>
      </c>
      <c r="I2" s="94" t="s">
        <v>4</v>
      </c>
      <c r="J2" s="94" t="s">
        <v>5</v>
      </c>
      <c r="K2" s="95" t="s">
        <v>6</v>
      </c>
      <c r="L2" s="94" t="s">
        <v>7</v>
      </c>
      <c r="M2" s="90" t="s">
        <v>207</v>
      </c>
      <c r="N2" s="90"/>
      <c r="O2" s="90"/>
      <c r="P2" s="90"/>
      <c r="Q2" s="89" t="s">
        <v>208</v>
      </c>
      <c r="R2" s="90" t="s">
        <v>209</v>
      </c>
      <c r="S2" s="90"/>
      <c r="T2" s="90"/>
      <c r="U2" s="90"/>
      <c r="V2" s="89" t="s">
        <v>210</v>
      </c>
      <c r="W2" s="91" t="s">
        <v>211</v>
      </c>
      <c r="X2" s="92"/>
      <c r="Y2" s="93"/>
      <c r="Z2" s="89" t="s">
        <v>212</v>
      </c>
      <c r="AA2" s="104" t="s">
        <v>213</v>
      </c>
      <c r="AB2" s="104" t="s">
        <v>214</v>
      </c>
      <c r="AC2" s="100" t="s">
        <v>215</v>
      </c>
      <c r="AD2" s="87" t="s">
        <v>216</v>
      </c>
      <c r="AE2" s="102" t="s">
        <v>217</v>
      </c>
      <c r="AF2" s="87" t="s">
        <v>218</v>
      </c>
      <c r="AG2" s="100" t="s">
        <v>219</v>
      </c>
      <c r="AH2" s="87" t="s">
        <v>220</v>
      </c>
      <c r="AI2" s="87" t="s">
        <v>221</v>
      </c>
    </row>
    <row r="3" spans="1:45" ht="69.75" customHeight="1" x14ac:dyDescent="0.2">
      <c r="A3" s="94"/>
      <c r="B3" s="94"/>
      <c r="C3" s="97"/>
      <c r="D3" s="98"/>
      <c r="E3" s="94"/>
      <c r="F3" s="94"/>
      <c r="G3" s="94"/>
      <c r="H3" s="96"/>
      <c r="I3" s="94"/>
      <c r="J3" s="94"/>
      <c r="K3" s="95"/>
      <c r="L3" s="94"/>
      <c r="M3" s="67" t="s">
        <v>222</v>
      </c>
      <c r="N3" s="68" t="s">
        <v>223</v>
      </c>
      <c r="O3" s="68" t="s">
        <v>224</v>
      </c>
      <c r="P3" s="67" t="s">
        <v>225</v>
      </c>
      <c r="Q3" s="89"/>
      <c r="R3" s="67" t="s">
        <v>226</v>
      </c>
      <c r="S3" s="68" t="s">
        <v>227</v>
      </c>
      <c r="T3" s="68" t="s">
        <v>228</v>
      </c>
      <c r="U3" s="67" t="s">
        <v>229</v>
      </c>
      <c r="V3" s="89"/>
      <c r="W3" s="67" t="s">
        <v>230</v>
      </c>
      <c r="X3" s="68" t="s">
        <v>231</v>
      </c>
      <c r="Y3" s="67" t="s">
        <v>232</v>
      </c>
      <c r="Z3" s="89"/>
      <c r="AA3" s="104"/>
      <c r="AB3" s="104"/>
      <c r="AC3" s="101"/>
      <c r="AD3" s="88"/>
      <c r="AE3" s="103"/>
      <c r="AF3" s="88"/>
      <c r="AG3" s="101"/>
      <c r="AH3" s="88"/>
      <c r="AI3" s="88"/>
    </row>
    <row r="4" spans="1:45" s="5" customFormat="1" ht="23.25" x14ac:dyDescent="0.5">
      <c r="A4" s="8" t="s">
        <v>79</v>
      </c>
      <c r="B4" s="8">
        <v>325</v>
      </c>
      <c r="C4" s="9">
        <v>420</v>
      </c>
      <c r="D4" s="10">
        <v>101</v>
      </c>
      <c r="E4" s="8" t="s">
        <v>80</v>
      </c>
      <c r="F4" s="11" t="s">
        <v>155</v>
      </c>
      <c r="G4" s="11">
        <v>33841</v>
      </c>
      <c r="H4" s="12">
        <v>2.4289999999999998</v>
      </c>
      <c r="I4" s="10">
        <v>4</v>
      </c>
      <c r="J4" s="10" t="s">
        <v>11</v>
      </c>
      <c r="K4" s="13">
        <v>42117</v>
      </c>
      <c r="L4" s="14" t="s">
        <v>147</v>
      </c>
      <c r="M4" s="16">
        <v>1.58</v>
      </c>
      <c r="N4" s="16">
        <v>0.34</v>
      </c>
      <c r="O4" s="16">
        <v>0.19</v>
      </c>
      <c r="P4" s="16">
        <v>0.32</v>
      </c>
      <c r="Q4" s="16">
        <v>2.8142</v>
      </c>
      <c r="R4" s="16">
        <v>2.4300000000000002</v>
      </c>
      <c r="S4" s="16">
        <v>0</v>
      </c>
      <c r="T4" s="16">
        <v>0</v>
      </c>
      <c r="U4" s="16">
        <v>0</v>
      </c>
      <c r="V4" s="16">
        <v>3.0486800000000001</v>
      </c>
      <c r="W4" s="16">
        <v>0</v>
      </c>
      <c r="X4" s="16">
        <v>0</v>
      </c>
      <c r="Y4" s="16">
        <v>2.4300000000000002</v>
      </c>
      <c r="Z4" s="16">
        <v>1.31985</v>
      </c>
      <c r="AA4" s="16">
        <v>0.08</v>
      </c>
      <c r="AB4" s="16">
        <v>0.56000000000000005</v>
      </c>
      <c r="AC4" s="16">
        <f>(AA4+AB4*0.5)/(3.5*H4*1000)*100</f>
        <v>4.2345468446744697E-3</v>
      </c>
      <c r="AD4" s="16">
        <v>7.12</v>
      </c>
      <c r="AE4" s="16">
        <f>AD4/(3.5*H4*1000)*100</f>
        <v>8.3749926483561721E-2</v>
      </c>
      <c r="AF4" s="16">
        <v>1.04</v>
      </c>
      <c r="AG4" s="16">
        <f>AF4/(3.5*H4*1000)*100</f>
        <v>1.2233135329059577E-2</v>
      </c>
      <c r="AH4" s="16">
        <v>0</v>
      </c>
      <c r="AI4" s="16">
        <f>AH4/(3.5*H4*1000)*100</f>
        <v>0</v>
      </c>
      <c r="AJ4" s="18"/>
      <c r="AK4" s="18"/>
      <c r="AM4" s="37">
        <f>SUM(M4:P4)</f>
        <v>2.4300000000000002</v>
      </c>
      <c r="AN4" s="37">
        <f>SUM(R4:U4)</f>
        <v>2.4300000000000002</v>
      </c>
      <c r="AO4" s="18">
        <f>SUM(W4:Y4)</f>
        <v>2.4300000000000002</v>
      </c>
      <c r="AP4" s="28"/>
      <c r="AQ4" s="28">
        <f>H4/AM4</f>
        <v>0.999588477366255</v>
      </c>
      <c r="AR4" s="28">
        <f>H4/AN4</f>
        <v>0.999588477366255</v>
      </c>
      <c r="AS4" s="28">
        <f>H4/AO4</f>
        <v>0.999588477366255</v>
      </c>
    </row>
    <row r="5" spans="1:45" ht="23.25" x14ac:dyDescent="0.5">
      <c r="A5" s="8" t="s">
        <v>79</v>
      </c>
      <c r="B5" s="8">
        <v>325</v>
      </c>
      <c r="C5" s="9">
        <v>420</v>
      </c>
      <c r="D5" s="10">
        <v>101</v>
      </c>
      <c r="E5" s="8" t="s">
        <v>80</v>
      </c>
      <c r="F5" s="11" t="s">
        <v>85</v>
      </c>
      <c r="G5" s="11" t="s">
        <v>156</v>
      </c>
      <c r="H5" s="12">
        <v>28.629000000000001</v>
      </c>
      <c r="I5" s="10">
        <v>4</v>
      </c>
      <c r="J5" s="10" t="s">
        <v>201</v>
      </c>
      <c r="K5" s="13">
        <v>42117</v>
      </c>
      <c r="L5" s="14" t="s">
        <v>147</v>
      </c>
      <c r="M5" s="16">
        <v>11.95</v>
      </c>
      <c r="N5" s="16">
        <v>9.32</v>
      </c>
      <c r="O5" s="16">
        <v>4.76</v>
      </c>
      <c r="P5" s="16">
        <v>2.61</v>
      </c>
      <c r="Q5" s="16">
        <v>3.0722100000000001</v>
      </c>
      <c r="R5" s="16">
        <v>26.76</v>
      </c>
      <c r="S5" s="16">
        <v>1.72</v>
      </c>
      <c r="T5" s="16">
        <v>0.13</v>
      </c>
      <c r="U5" s="16">
        <v>0.03</v>
      </c>
      <c r="V5" s="16">
        <v>4.9994500000000004</v>
      </c>
      <c r="W5" s="16">
        <v>0</v>
      </c>
      <c r="X5" s="16">
        <v>0</v>
      </c>
      <c r="Y5" s="16">
        <v>28.63</v>
      </c>
      <c r="Z5" s="16">
        <v>1.2413700000000001</v>
      </c>
      <c r="AA5" s="16">
        <v>57.53</v>
      </c>
      <c r="AB5" s="16">
        <v>68.25</v>
      </c>
      <c r="AC5" s="16">
        <f t="shared" ref="AC5:AC30" si="0">(AA5+AB5*0.5)/(3.5*H5*1000)*100</f>
        <v>9.1470686566568343E-2</v>
      </c>
      <c r="AD5" s="16">
        <v>8.6300000000000008</v>
      </c>
      <c r="AE5" s="16">
        <f t="shared" ref="AE5:AE30" si="1">AD5/(3.5*H5*1000)*100</f>
        <v>8.6126455192786534E-3</v>
      </c>
      <c r="AF5" s="16">
        <v>0</v>
      </c>
      <c r="AG5" s="16">
        <f t="shared" ref="AG5:AG30" si="2">AF5/(3.5*H5*1000)*100</f>
        <v>0</v>
      </c>
      <c r="AH5" s="16">
        <v>1</v>
      </c>
      <c r="AI5" s="16">
        <f t="shared" ref="AI5:AI30" si="3">AH5/(3.5*H5*1000)*100</f>
        <v>9.9798905206009876E-4</v>
      </c>
      <c r="AJ5" s="18"/>
      <c r="AK5" s="18"/>
      <c r="AM5" s="37">
        <f t="shared" ref="AM5:AM30" si="4">SUM(M5:P5)</f>
        <v>28.64</v>
      </c>
      <c r="AN5" s="37">
        <f t="shared" ref="AN5:AN30" si="5">SUM(R5:U5)</f>
        <v>28.64</v>
      </c>
      <c r="AO5" s="18">
        <f t="shared" ref="AO5:AO30" si="6">SUM(W5:Y5)</f>
        <v>28.63</v>
      </c>
      <c r="AP5" s="28"/>
      <c r="AQ5" s="28">
        <f t="shared" ref="AQ5:AQ30" si="7">H5/AM5</f>
        <v>0.99961592178770953</v>
      </c>
      <c r="AR5" s="28">
        <f t="shared" ref="AR5:AR30" si="8">H5/AN5</f>
        <v>0.99961592178770953</v>
      </c>
      <c r="AS5" s="28">
        <f t="shared" ref="AS5:AS30" si="9">H5/AO5</f>
        <v>0.99996507160321346</v>
      </c>
    </row>
    <row r="6" spans="1:45" ht="23.25" x14ac:dyDescent="0.5">
      <c r="A6" s="8" t="s">
        <v>79</v>
      </c>
      <c r="B6" s="8">
        <v>325</v>
      </c>
      <c r="C6" s="9">
        <v>420</v>
      </c>
      <c r="D6" s="10">
        <v>101</v>
      </c>
      <c r="E6" s="8" t="s">
        <v>80</v>
      </c>
      <c r="F6" s="11" t="s">
        <v>155</v>
      </c>
      <c r="G6" s="11" t="s">
        <v>154</v>
      </c>
      <c r="H6" s="12">
        <v>2.4289999999999998</v>
      </c>
      <c r="I6" s="10">
        <v>4</v>
      </c>
      <c r="J6" s="10" t="s">
        <v>11</v>
      </c>
      <c r="K6" s="13">
        <v>42117</v>
      </c>
      <c r="L6" s="14" t="s">
        <v>147</v>
      </c>
      <c r="M6" s="16">
        <v>1.27</v>
      </c>
      <c r="N6" s="16">
        <v>0.56000000000000005</v>
      </c>
      <c r="O6" s="16">
        <v>0.3</v>
      </c>
      <c r="P6" s="16">
        <v>0.3</v>
      </c>
      <c r="Q6" s="16">
        <v>2.9780199999999999</v>
      </c>
      <c r="R6" s="16">
        <v>2.2000000000000002</v>
      </c>
      <c r="S6" s="16">
        <v>0.13</v>
      </c>
      <c r="T6" s="16">
        <v>0.08</v>
      </c>
      <c r="U6" s="16">
        <v>0.03</v>
      </c>
      <c r="V6" s="16">
        <v>5.6226599999999998</v>
      </c>
      <c r="W6" s="16">
        <v>0</v>
      </c>
      <c r="X6" s="16">
        <v>0</v>
      </c>
      <c r="Y6" s="16">
        <v>2.4300000000000002</v>
      </c>
      <c r="Z6" s="16">
        <v>1.39618</v>
      </c>
      <c r="AA6" s="16">
        <v>89.26</v>
      </c>
      <c r="AB6" s="16">
        <v>24.84</v>
      </c>
      <c r="AC6" s="16">
        <f t="shared" si="0"/>
        <v>1.1960242310180558</v>
      </c>
      <c r="AD6" s="16">
        <v>12.43</v>
      </c>
      <c r="AE6" s="16">
        <f t="shared" si="1"/>
        <v>0.14620949244251016</v>
      </c>
      <c r="AF6" s="16">
        <v>0.73</v>
      </c>
      <c r="AG6" s="16">
        <f t="shared" si="2"/>
        <v>8.5867199905898962E-3</v>
      </c>
      <c r="AH6" s="16">
        <v>0</v>
      </c>
      <c r="AI6" s="16">
        <f t="shared" si="3"/>
        <v>0</v>
      </c>
      <c r="AJ6" s="18"/>
      <c r="AK6" s="18"/>
      <c r="AM6" s="37">
        <f t="shared" si="4"/>
        <v>2.4299999999999997</v>
      </c>
      <c r="AN6" s="37">
        <f t="shared" si="5"/>
        <v>2.44</v>
      </c>
      <c r="AO6" s="18">
        <f t="shared" si="6"/>
        <v>2.4300000000000002</v>
      </c>
      <c r="AP6" s="28"/>
      <c r="AQ6" s="28">
        <f t="shared" si="7"/>
        <v>0.99958847736625522</v>
      </c>
      <c r="AR6" s="28">
        <f t="shared" si="8"/>
        <v>0.99549180327868847</v>
      </c>
      <c r="AS6" s="28">
        <f t="shared" si="9"/>
        <v>0.999588477366255</v>
      </c>
    </row>
    <row r="7" spans="1:45" s="5" customFormat="1" ht="23.25" x14ac:dyDescent="0.5">
      <c r="A7" s="8" t="s">
        <v>79</v>
      </c>
      <c r="B7" s="8">
        <v>325</v>
      </c>
      <c r="C7" s="9">
        <v>420</v>
      </c>
      <c r="D7" s="10">
        <v>101</v>
      </c>
      <c r="E7" s="8" t="s">
        <v>80</v>
      </c>
      <c r="F7" s="11" t="s">
        <v>156</v>
      </c>
      <c r="G7" s="11" t="s">
        <v>85</v>
      </c>
      <c r="H7" s="12">
        <v>28.629000000000001</v>
      </c>
      <c r="I7" s="10">
        <v>4</v>
      </c>
      <c r="J7" s="10" t="s">
        <v>11</v>
      </c>
      <c r="K7" s="13">
        <v>42117</v>
      </c>
      <c r="L7" s="14" t="s">
        <v>147</v>
      </c>
      <c r="M7" s="16">
        <v>15.36</v>
      </c>
      <c r="N7" s="16">
        <v>7.09</v>
      </c>
      <c r="O7" s="16">
        <v>4.01</v>
      </c>
      <c r="P7" s="16">
        <v>2.17</v>
      </c>
      <c r="Q7" s="16">
        <v>2.8662800000000002</v>
      </c>
      <c r="R7" s="16">
        <v>27.59</v>
      </c>
      <c r="S7" s="16">
        <v>0.67</v>
      </c>
      <c r="T7" s="16">
        <v>0.23</v>
      </c>
      <c r="U7" s="16">
        <v>0.13</v>
      </c>
      <c r="V7" s="16">
        <v>3.8871099999999998</v>
      </c>
      <c r="W7" s="16">
        <v>0</v>
      </c>
      <c r="X7" s="16">
        <v>0</v>
      </c>
      <c r="Y7" s="16">
        <v>28.63</v>
      </c>
      <c r="Z7" s="16">
        <v>1.3281499999999999</v>
      </c>
      <c r="AA7" s="16">
        <v>454.12</v>
      </c>
      <c r="AB7" s="16">
        <v>0</v>
      </c>
      <c r="AC7" s="16">
        <f t="shared" si="0"/>
        <v>0.45320678832153199</v>
      </c>
      <c r="AD7" s="16">
        <v>9</v>
      </c>
      <c r="AE7" s="16">
        <f t="shared" si="1"/>
        <v>8.9819014685408888E-3</v>
      </c>
      <c r="AF7" s="16">
        <v>7.03</v>
      </c>
      <c r="AG7" s="16">
        <f t="shared" si="2"/>
        <v>7.0158630359824937E-3</v>
      </c>
      <c r="AH7" s="16">
        <v>0</v>
      </c>
      <c r="AI7" s="16">
        <f t="shared" si="3"/>
        <v>0</v>
      </c>
      <c r="AJ7" s="18"/>
      <c r="AK7" s="18"/>
      <c r="AM7" s="37">
        <f t="shared" si="4"/>
        <v>28.630000000000003</v>
      </c>
      <c r="AN7" s="37">
        <f t="shared" si="5"/>
        <v>28.62</v>
      </c>
      <c r="AO7" s="18">
        <f t="shared" si="6"/>
        <v>28.63</v>
      </c>
      <c r="AP7" s="28"/>
      <c r="AQ7" s="28">
        <f t="shared" si="7"/>
        <v>0.99996507160321335</v>
      </c>
      <c r="AR7" s="28">
        <f t="shared" si="8"/>
        <v>1.000314465408805</v>
      </c>
      <c r="AS7" s="28">
        <f t="shared" si="9"/>
        <v>0.99996507160321346</v>
      </c>
    </row>
    <row r="8" spans="1:45" ht="23.25" x14ac:dyDescent="0.5">
      <c r="A8" s="8" t="s">
        <v>79</v>
      </c>
      <c r="B8" s="8">
        <v>325</v>
      </c>
      <c r="C8" s="9">
        <v>4011</v>
      </c>
      <c r="D8" s="10">
        <v>100</v>
      </c>
      <c r="E8" s="8" t="s">
        <v>82</v>
      </c>
      <c r="F8" s="11" t="s">
        <v>83</v>
      </c>
      <c r="G8" s="11" t="s">
        <v>84</v>
      </c>
      <c r="H8" s="12">
        <v>6.8540000000000001</v>
      </c>
      <c r="I8" s="10">
        <v>2</v>
      </c>
      <c r="J8" s="10" t="s">
        <v>201</v>
      </c>
      <c r="K8" s="13">
        <v>42116</v>
      </c>
      <c r="L8" s="14" t="s">
        <v>147</v>
      </c>
      <c r="M8" s="16">
        <v>5.49</v>
      </c>
      <c r="N8" s="16">
        <v>0.57999999999999996</v>
      </c>
      <c r="O8" s="16">
        <v>0.4</v>
      </c>
      <c r="P8" s="16">
        <v>0.38</v>
      </c>
      <c r="Q8" s="16">
        <v>2.1593399999999998</v>
      </c>
      <c r="R8" s="16">
        <v>6.83</v>
      </c>
      <c r="S8" s="16">
        <v>0.03</v>
      </c>
      <c r="T8" s="16">
        <v>0</v>
      </c>
      <c r="U8" s="16">
        <v>0</v>
      </c>
      <c r="V8" s="16">
        <v>2.6618200000000001</v>
      </c>
      <c r="W8" s="16">
        <v>0</v>
      </c>
      <c r="X8" s="16">
        <v>0</v>
      </c>
      <c r="Y8" s="16">
        <v>6.85</v>
      </c>
      <c r="Z8" s="16">
        <v>1.1976199999999999</v>
      </c>
      <c r="AA8" s="16">
        <v>33.090000000000003</v>
      </c>
      <c r="AB8" s="16">
        <v>3.17</v>
      </c>
      <c r="AC8" s="16">
        <f t="shared" si="0"/>
        <v>0.14454541664929763</v>
      </c>
      <c r="AD8" s="16">
        <v>0</v>
      </c>
      <c r="AE8" s="16">
        <f t="shared" si="1"/>
        <v>0</v>
      </c>
      <c r="AF8" s="16">
        <v>1.98</v>
      </c>
      <c r="AG8" s="16">
        <f t="shared" si="2"/>
        <v>8.2537829838676066E-3</v>
      </c>
      <c r="AH8" s="16">
        <v>0</v>
      </c>
      <c r="AI8" s="16">
        <f t="shared" si="3"/>
        <v>0</v>
      </c>
      <c r="AJ8" s="18"/>
      <c r="AK8" s="18"/>
      <c r="AM8" s="37">
        <f t="shared" si="4"/>
        <v>6.8500000000000005</v>
      </c>
      <c r="AN8" s="37">
        <f t="shared" si="5"/>
        <v>6.86</v>
      </c>
      <c r="AO8" s="18">
        <f t="shared" si="6"/>
        <v>6.85</v>
      </c>
      <c r="AP8" s="28"/>
      <c r="AQ8" s="28">
        <f t="shared" si="7"/>
        <v>1.0005839416058393</v>
      </c>
      <c r="AR8" s="28">
        <f t="shared" si="8"/>
        <v>0.99912536443148681</v>
      </c>
      <c r="AS8" s="28">
        <f t="shared" si="9"/>
        <v>1.0005839416058395</v>
      </c>
    </row>
    <row r="9" spans="1:45" ht="23.25" x14ac:dyDescent="0.5">
      <c r="A9" s="8" t="s">
        <v>79</v>
      </c>
      <c r="B9" s="8">
        <v>325</v>
      </c>
      <c r="C9" s="9">
        <v>4011</v>
      </c>
      <c r="D9" s="10">
        <v>100</v>
      </c>
      <c r="E9" s="8" t="s">
        <v>82</v>
      </c>
      <c r="F9" s="11" t="s">
        <v>85</v>
      </c>
      <c r="G9" s="11" t="s">
        <v>86</v>
      </c>
      <c r="H9" s="12">
        <v>2.15</v>
      </c>
      <c r="I9" s="10">
        <v>2</v>
      </c>
      <c r="J9" s="10" t="s">
        <v>201</v>
      </c>
      <c r="K9" s="13">
        <v>42116</v>
      </c>
      <c r="L9" s="14" t="s">
        <v>147</v>
      </c>
      <c r="M9" s="16">
        <v>1.28</v>
      </c>
      <c r="N9" s="16">
        <v>0.5</v>
      </c>
      <c r="O9" s="16">
        <v>0.3</v>
      </c>
      <c r="P9" s="16">
        <v>0.08</v>
      </c>
      <c r="Q9" s="16">
        <v>2.5979100000000002</v>
      </c>
      <c r="R9" s="16">
        <v>2.1</v>
      </c>
      <c r="S9" s="16">
        <v>0.05</v>
      </c>
      <c r="T9" s="16">
        <v>0</v>
      </c>
      <c r="U9" s="16">
        <v>0</v>
      </c>
      <c r="V9" s="16">
        <v>4.1724899999999998</v>
      </c>
      <c r="W9" s="16">
        <v>0</v>
      </c>
      <c r="X9" s="16">
        <v>0</v>
      </c>
      <c r="Y9" s="16">
        <v>2.15</v>
      </c>
      <c r="Z9" s="16">
        <v>1.1772899999999999</v>
      </c>
      <c r="AA9" s="16">
        <v>14.04</v>
      </c>
      <c r="AB9" s="16">
        <v>13.74</v>
      </c>
      <c r="AC9" s="16">
        <f t="shared" si="0"/>
        <v>0.27787375415282395</v>
      </c>
      <c r="AD9" s="16">
        <v>0</v>
      </c>
      <c r="AE9" s="16">
        <f t="shared" si="1"/>
        <v>0</v>
      </c>
      <c r="AF9" s="16">
        <v>0</v>
      </c>
      <c r="AG9" s="16">
        <f t="shared" si="2"/>
        <v>0</v>
      </c>
      <c r="AH9" s="16">
        <v>0</v>
      </c>
      <c r="AI9" s="16">
        <f t="shared" si="3"/>
        <v>0</v>
      </c>
      <c r="AJ9" s="18"/>
      <c r="AK9" s="18"/>
      <c r="AM9" s="37">
        <f t="shared" si="4"/>
        <v>2.16</v>
      </c>
      <c r="AN9" s="37">
        <f t="shared" si="5"/>
        <v>2.15</v>
      </c>
      <c r="AO9" s="18">
        <f t="shared" si="6"/>
        <v>2.15</v>
      </c>
      <c r="AP9" s="28"/>
      <c r="AQ9" s="28">
        <f t="shared" si="7"/>
        <v>0.99537037037037024</v>
      </c>
      <c r="AR9" s="28">
        <f t="shared" si="8"/>
        <v>1</v>
      </c>
      <c r="AS9" s="28">
        <f t="shared" si="9"/>
        <v>1</v>
      </c>
    </row>
    <row r="10" spans="1:45" ht="23.25" x14ac:dyDescent="0.5">
      <c r="A10" s="8" t="s">
        <v>79</v>
      </c>
      <c r="B10" s="8">
        <v>325</v>
      </c>
      <c r="C10" s="9">
        <v>4112</v>
      </c>
      <c r="D10" s="10">
        <v>201</v>
      </c>
      <c r="E10" s="8" t="s">
        <v>87</v>
      </c>
      <c r="F10" s="11" t="s">
        <v>88</v>
      </c>
      <c r="G10" s="11" t="s">
        <v>89</v>
      </c>
      <c r="H10" s="12">
        <v>22.4</v>
      </c>
      <c r="I10" s="10">
        <v>2</v>
      </c>
      <c r="J10" s="10" t="s">
        <v>16</v>
      </c>
      <c r="K10" s="13">
        <v>42116</v>
      </c>
      <c r="L10" s="14" t="s">
        <v>147</v>
      </c>
      <c r="M10" s="16">
        <v>10.97</v>
      </c>
      <c r="N10" s="16">
        <v>7.69</v>
      </c>
      <c r="O10" s="16">
        <v>2.65</v>
      </c>
      <c r="P10" s="16">
        <v>1.0900000000000001</v>
      </c>
      <c r="Q10" s="16">
        <v>2.7317200000000001</v>
      </c>
      <c r="R10" s="16">
        <v>22.4</v>
      </c>
      <c r="S10" s="16">
        <v>0</v>
      </c>
      <c r="T10" s="16">
        <v>0</v>
      </c>
      <c r="U10" s="16">
        <v>0</v>
      </c>
      <c r="V10" s="16">
        <v>1.9814400000000001</v>
      </c>
      <c r="W10" s="16">
        <v>0</v>
      </c>
      <c r="X10" s="16">
        <v>0</v>
      </c>
      <c r="Y10" s="16">
        <v>22.4</v>
      </c>
      <c r="Z10" s="16">
        <v>1.1919599999999999</v>
      </c>
      <c r="AA10" s="16">
        <v>81.56</v>
      </c>
      <c r="AB10" s="16">
        <v>9.36</v>
      </c>
      <c r="AC10" s="16">
        <f t="shared" si="0"/>
        <v>0.11000000000000003</v>
      </c>
      <c r="AD10" s="16">
        <v>0</v>
      </c>
      <c r="AE10" s="16">
        <f t="shared" si="1"/>
        <v>0</v>
      </c>
      <c r="AF10" s="16">
        <v>0</v>
      </c>
      <c r="AG10" s="16">
        <f t="shared" si="2"/>
        <v>0</v>
      </c>
      <c r="AH10" s="16">
        <v>0</v>
      </c>
      <c r="AI10" s="16">
        <f t="shared" si="3"/>
        <v>0</v>
      </c>
      <c r="AJ10" s="18"/>
      <c r="AK10" s="18"/>
      <c r="AM10" s="37">
        <f t="shared" si="4"/>
        <v>22.4</v>
      </c>
      <c r="AN10" s="37">
        <f t="shared" si="5"/>
        <v>22.4</v>
      </c>
      <c r="AO10" s="18">
        <f t="shared" si="6"/>
        <v>22.4</v>
      </c>
      <c r="AP10" s="28"/>
      <c r="AQ10" s="28">
        <f t="shared" si="7"/>
        <v>1</v>
      </c>
      <c r="AR10" s="28">
        <f t="shared" si="8"/>
        <v>1</v>
      </c>
      <c r="AS10" s="28">
        <f t="shared" si="9"/>
        <v>1</v>
      </c>
    </row>
    <row r="11" spans="1:45" ht="23.25" x14ac:dyDescent="0.5">
      <c r="A11" s="8" t="s">
        <v>79</v>
      </c>
      <c r="B11" s="8">
        <v>325</v>
      </c>
      <c r="C11" s="9">
        <v>4112</v>
      </c>
      <c r="D11" s="10">
        <v>201</v>
      </c>
      <c r="E11" s="8" t="s">
        <v>87</v>
      </c>
      <c r="F11" s="11" t="s">
        <v>90</v>
      </c>
      <c r="G11" s="11" t="s">
        <v>91</v>
      </c>
      <c r="H11" s="12">
        <v>15.945</v>
      </c>
      <c r="I11" s="10">
        <v>2</v>
      </c>
      <c r="J11" s="10" t="s">
        <v>16</v>
      </c>
      <c r="K11" s="13">
        <v>42116</v>
      </c>
      <c r="L11" s="14" t="s">
        <v>147</v>
      </c>
      <c r="M11" s="16">
        <v>7.36</v>
      </c>
      <c r="N11" s="16">
        <v>5.29</v>
      </c>
      <c r="O11" s="16">
        <v>2.1</v>
      </c>
      <c r="P11" s="16">
        <v>1.19</v>
      </c>
      <c r="Q11" s="16">
        <v>2.8639899999999998</v>
      </c>
      <c r="R11" s="16">
        <v>15.66</v>
      </c>
      <c r="S11" s="16">
        <v>0.18</v>
      </c>
      <c r="T11" s="16">
        <v>7.0000000000000007E-2</v>
      </c>
      <c r="U11" s="16">
        <v>0.04</v>
      </c>
      <c r="V11" s="16">
        <v>2.9142100000000002</v>
      </c>
      <c r="W11" s="16">
        <v>0</v>
      </c>
      <c r="X11" s="16">
        <v>0</v>
      </c>
      <c r="Y11" s="16">
        <v>15.95</v>
      </c>
      <c r="Z11" s="16">
        <v>1.29383</v>
      </c>
      <c r="AA11" s="16">
        <v>399.16</v>
      </c>
      <c r="AB11" s="16">
        <v>21.89</v>
      </c>
      <c r="AC11" s="16">
        <f t="shared" si="0"/>
        <v>0.73485642610760193</v>
      </c>
      <c r="AD11" s="16">
        <v>0</v>
      </c>
      <c r="AE11" s="16">
        <f t="shared" si="1"/>
        <v>0</v>
      </c>
      <c r="AF11" s="16">
        <v>1381.65</v>
      </c>
      <c r="AG11" s="16">
        <f t="shared" si="2"/>
        <v>2.475742507727456</v>
      </c>
      <c r="AH11" s="16">
        <v>0</v>
      </c>
      <c r="AI11" s="16">
        <f t="shared" si="3"/>
        <v>0</v>
      </c>
      <c r="AJ11" s="18"/>
      <c r="AK11" s="18"/>
      <c r="AM11" s="37">
        <f t="shared" si="4"/>
        <v>15.94</v>
      </c>
      <c r="AN11" s="37">
        <f t="shared" si="5"/>
        <v>15.95</v>
      </c>
      <c r="AO11" s="18">
        <f t="shared" si="6"/>
        <v>15.95</v>
      </c>
      <c r="AP11" s="28"/>
      <c r="AQ11" s="28">
        <f t="shared" si="7"/>
        <v>1.0003136762860729</v>
      </c>
      <c r="AR11" s="28">
        <f t="shared" si="8"/>
        <v>0.99968652037617556</v>
      </c>
      <c r="AS11" s="28">
        <f t="shared" si="9"/>
        <v>0.99968652037617556</v>
      </c>
    </row>
    <row r="12" spans="1:45" ht="23.25" x14ac:dyDescent="0.5">
      <c r="A12" s="8" t="s">
        <v>79</v>
      </c>
      <c r="B12" s="8">
        <v>325</v>
      </c>
      <c r="C12" s="9">
        <v>4114</v>
      </c>
      <c r="D12" s="10">
        <v>100</v>
      </c>
      <c r="E12" s="8" t="s">
        <v>92</v>
      </c>
      <c r="F12" s="11">
        <v>10503</v>
      </c>
      <c r="G12" s="11">
        <v>0</v>
      </c>
      <c r="H12" s="12">
        <v>10.503</v>
      </c>
      <c r="I12" s="10">
        <v>2</v>
      </c>
      <c r="J12" s="10" t="s">
        <v>16</v>
      </c>
      <c r="K12" s="13">
        <v>42116</v>
      </c>
      <c r="L12" s="14" t="s">
        <v>147</v>
      </c>
      <c r="M12" s="16">
        <v>5.23</v>
      </c>
      <c r="N12" s="16">
        <v>3.43</v>
      </c>
      <c r="O12" s="16">
        <v>1.1499999999999999</v>
      </c>
      <c r="P12" s="16">
        <v>0.69</v>
      </c>
      <c r="Q12" s="16">
        <v>2.9110200000000002</v>
      </c>
      <c r="R12" s="16">
        <v>9.91</v>
      </c>
      <c r="S12" s="16">
        <v>0.49</v>
      </c>
      <c r="T12" s="16">
        <v>0.1</v>
      </c>
      <c r="U12" s="16">
        <v>0</v>
      </c>
      <c r="V12" s="16">
        <v>3.8813300000000002</v>
      </c>
      <c r="W12" s="16">
        <v>0</v>
      </c>
      <c r="X12" s="16">
        <v>0</v>
      </c>
      <c r="Y12" s="16">
        <v>10.5</v>
      </c>
      <c r="Z12" s="16">
        <v>1.0276000000000001</v>
      </c>
      <c r="AA12" s="16">
        <v>344.89</v>
      </c>
      <c r="AB12" s="16">
        <v>12.58</v>
      </c>
      <c r="AC12" s="16">
        <f t="shared" si="0"/>
        <v>0.95531888848084212</v>
      </c>
      <c r="AD12" s="16">
        <v>0</v>
      </c>
      <c r="AE12" s="16">
        <f t="shared" si="1"/>
        <v>0</v>
      </c>
      <c r="AF12" s="16">
        <v>135.72999999999999</v>
      </c>
      <c r="AG12" s="16">
        <f t="shared" si="2"/>
        <v>0.36922783966485762</v>
      </c>
      <c r="AH12" s="16">
        <v>0</v>
      </c>
      <c r="AI12" s="16">
        <f t="shared" si="3"/>
        <v>0</v>
      </c>
      <c r="AJ12" s="18"/>
      <c r="AK12" s="18"/>
      <c r="AM12" s="37">
        <f t="shared" si="4"/>
        <v>10.5</v>
      </c>
      <c r="AN12" s="37">
        <f t="shared" si="5"/>
        <v>10.5</v>
      </c>
      <c r="AO12" s="18">
        <f t="shared" si="6"/>
        <v>10.5</v>
      </c>
      <c r="AP12" s="28"/>
      <c r="AQ12" s="28">
        <f t="shared" si="7"/>
        <v>1.0002857142857142</v>
      </c>
      <c r="AR12" s="28">
        <f t="shared" si="8"/>
        <v>1.0002857142857142</v>
      </c>
      <c r="AS12" s="28">
        <f t="shared" si="9"/>
        <v>1.0002857142857142</v>
      </c>
    </row>
    <row r="13" spans="1:45" ht="23.25" x14ac:dyDescent="0.5">
      <c r="A13" s="8" t="s">
        <v>79</v>
      </c>
      <c r="B13" s="8">
        <v>325</v>
      </c>
      <c r="C13" s="9">
        <v>4152</v>
      </c>
      <c r="D13" s="10">
        <v>100</v>
      </c>
      <c r="E13" s="29" t="s">
        <v>93</v>
      </c>
      <c r="F13" s="11">
        <v>1410</v>
      </c>
      <c r="G13" s="11">
        <v>0</v>
      </c>
      <c r="H13" s="12">
        <v>1.41</v>
      </c>
      <c r="I13" s="10">
        <v>2</v>
      </c>
      <c r="J13" s="10" t="s">
        <v>16</v>
      </c>
      <c r="K13" s="13">
        <v>42120</v>
      </c>
      <c r="L13" s="14" t="s">
        <v>147</v>
      </c>
      <c r="M13" s="16">
        <v>0.9</v>
      </c>
      <c r="N13" s="16">
        <v>0.41</v>
      </c>
      <c r="O13" s="16">
        <v>0.05</v>
      </c>
      <c r="P13" s="16">
        <v>0.05</v>
      </c>
      <c r="Q13" s="16">
        <v>2.41255</v>
      </c>
      <c r="R13" s="16">
        <v>1.41</v>
      </c>
      <c r="S13" s="16">
        <v>0</v>
      </c>
      <c r="T13" s="16">
        <v>0</v>
      </c>
      <c r="U13" s="16">
        <v>0</v>
      </c>
      <c r="V13" s="16">
        <v>1.5418400000000001</v>
      </c>
      <c r="W13" s="16">
        <v>0</v>
      </c>
      <c r="X13" s="16">
        <v>0</v>
      </c>
      <c r="Y13" s="16">
        <v>1.41</v>
      </c>
      <c r="Z13" s="16">
        <v>1.17442</v>
      </c>
      <c r="AA13" s="16">
        <v>9.48</v>
      </c>
      <c r="AB13" s="16">
        <v>3.0049999999999999</v>
      </c>
      <c r="AC13" s="16">
        <f t="shared" si="0"/>
        <v>0.22254305977710231</v>
      </c>
      <c r="AD13" s="16">
        <v>19.963999999999999</v>
      </c>
      <c r="AE13" s="16">
        <f t="shared" si="1"/>
        <v>0.40453900709219853</v>
      </c>
      <c r="AF13" s="16">
        <v>1.06</v>
      </c>
      <c r="AG13" s="16">
        <f t="shared" si="2"/>
        <v>2.147922998986829E-2</v>
      </c>
      <c r="AH13" s="16">
        <v>0</v>
      </c>
      <c r="AI13" s="16">
        <f t="shared" si="3"/>
        <v>0</v>
      </c>
      <c r="AJ13" s="18"/>
      <c r="AK13" s="18"/>
      <c r="AM13" s="37">
        <f t="shared" si="4"/>
        <v>1.4100000000000001</v>
      </c>
      <c r="AN13" s="37">
        <f t="shared" si="5"/>
        <v>1.41</v>
      </c>
      <c r="AO13" s="18">
        <f t="shared" si="6"/>
        <v>1.41</v>
      </c>
      <c r="AP13" s="28"/>
      <c r="AQ13" s="28">
        <f t="shared" si="7"/>
        <v>0.99999999999999989</v>
      </c>
      <c r="AR13" s="28">
        <f t="shared" si="8"/>
        <v>1</v>
      </c>
      <c r="AS13" s="28">
        <f t="shared" si="9"/>
        <v>1</v>
      </c>
    </row>
    <row r="14" spans="1:45" ht="23.25" x14ac:dyDescent="0.5">
      <c r="A14" s="8" t="s">
        <v>79</v>
      </c>
      <c r="B14" s="8">
        <v>325</v>
      </c>
      <c r="C14" s="9">
        <v>4153</v>
      </c>
      <c r="D14" s="10">
        <v>100</v>
      </c>
      <c r="E14" s="8" t="s">
        <v>94</v>
      </c>
      <c r="F14" s="11">
        <v>0</v>
      </c>
      <c r="G14" s="11">
        <v>8354</v>
      </c>
      <c r="H14" s="12">
        <v>8.3539999999999992</v>
      </c>
      <c r="I14" s="10">
        <v>6</v>
      </c>
      <c r="J14" s="10" t="s">
        <v>202</v>
      </c>
      <c r="K14" s="13">
        <v>42117</v>
      </c>
      <c r="L14" s="14" t="s">
        <v>147</v>
      </c>
      <c r="M14" s="16">
        <v>5.35</v>
      </c>
      <c r="N14" s="16">
        <v>1.83</v>
      </c>
      <c r="O14" s="16">
        <v>0.85</v>
      </c>
      <c r="P14" s="16">
        <v>0.33</v>
      </c>
      <c r="Q14" s="16">
        <v>2.5103</v>
      </c>
      <c r="R14" s="16">
        <v>7.85</v>
      </c>
      <c r="S14" s="16">
        <v>0.45</v>
      </c>
      <c r="T14" s="16">
        <v>0.05</v>
      </c>
      <c r="U14" s="16">
        <v>0</v>
      </c>
      <c r="V14" s="16">
        <v>3.9691000000000001</v>
      </c>
      <c r="W14" s="16">
        <v>0</v>
      </c>
      <c r="X14" s="16">
        <v>0</v>
      </c>
      <c r="Y14" s="16">
        <v>8.35</v>
      </c>
      <c r="Z14" s="16">
        <v>1.35063</v>
      </c>
      <c r="AA14" s="16">
        <v>56.76</v>
      </c>
      <c r="AB14" s="16">
        <v>0</v>
      </c>
      <c r="AC14" s="16">
        <f t="shared" si="0"/>
        <v>0.1941242860562947</v>
      </c>
      <c r="AD14" s="16">
        <v>6</v>
      </c>
      <c r="AE14" s="16">
        <f t="shared" si="1"/>
        <v>2.0520537638086121E-2</v>
      </c>
      <c r="AF14" s="16">
        <v>0</v>
      </c>
      <c r="AG14" s="16">
        <f t="shared" si="2"/>
        <v>0</v>
      </c>
      <c r="AH14" s="16">
        <v>0</v>
      </c>
      <c r="AI14" s="16">
        <f t="shared" si="3"/>
        <v>0</v>
      </c>
      <c r="AJ14" s="18"/>
      <c r="AK14" s="18"/>
      <c r="AM14" s="37">
        <f t="shared" si="4"/>
        <v>8.36</v>
      </c>
      <c r="AN14" s="37">
        <f t="shared" si="5"/>
        <v>8.35</v>
      </c>
      <c r="AO14" s="18">
        <f t="shared" si="6"/>
        <v>8.35</v>
      </c>
      <c r="AP14" s="28"/>
      <c r="AQ14" s="28">
        <f t="shared" si="7"/>
        <v>0.99928229665071766</v>
      </c>
      <c r="AR14" s="28">
        <f t="shared" si="8"/>
        <v>1.0004790419161675</v>
      </c>
      <c r="AS14" s="28">
        <f t="shared" si="9"/>
        <v>1.0004790419161675</v>
      </c>
    </row>
    <row r="15" spans="1:45" ht="23.25" x14ac:dyDescent="0.5">
      <c r="A15" s="8" t="s">
        <v>79</v>
      </c>
      <c r="B15" s="8">
        <v>325</v>
      </c>
      <c r="C15" s="9">
        <v>4153</v>
      </c>
      <c r="D15" s="10">
        <v>100</v>
      </c>
      <c r="E15" s="8" t="s">
        <v>94</v>
      </c>
      <c r="F15" s="11">
        <v>8354</v>
      </c>
      <c r="G15" s="11">
        <v>0</v>
      </c>
      <c r="H15" s="12">
        <v>8.3539999999999992</v>
      </c>
      <c r="I15" s="10">
        <v>6</v>
      </c>
      <c r="J15" s="10" t="s">
        <v>35</v>
      </c>
      <c r="K15" s="13">
        <v>42117</v>
      </c>
      <c r="L15" s="14" t="s">
        <v>147</v>
      </c>
      <c r="M15" s="16">
        <v>4.84</v>
      </c>
      <c r="N15" s="16">
        <v>2.0299999999999998</v>
      </c>
      <c r="O15" s="16">
        <v>1.06</v>
      </c>
      <c r="P15" s="16">
        <v>0.43</v>
      </c>
      <c r="Q15" s="16">
        <v>2.5956100000000002</v>
      </c>
      <c r="R15" s="16">
        <v>8</v>
      </c>
      <c r="S15" s="16">
        <v>0.35</v>
      </c>
      <c r="T15" s="16">
        <v>0</v>
      </c>
      <c r="U15" s="16">
        <v>0</v>
      </c>
      <c r="V15" s="16">
        <v>3.8329800000000001</v>
      </c>
      <c r="W15" s="16">
        <v>0</v>
      </c>
      <c r="X15" s="16">
        <v>0</v>
      </c>
      <c r="Y15" s="16">
        <v>8.35</v>
      </c>
      <c r="Z15" s="16">
        <v>1.2747200000000001</v>
      </c>
      <c r="AA15" s="16">
        <v>4.0599999999999996</v>
      </c>
      <c r="AB15" s="16">
        <v>3.61</v>
      </c>
      <c r="AC15" s="16">
        <f t="shared" si="0"/>
        <v>2.0058825541229178E-2</v>
      </c>
      <c r="AD15" s="16">
        <v>8</v>
      </c>
      <c r="AE15" s="16">
        <f t="shared" si="1"/>
        <v>2.7360716850781494E-2</v>
      </c>
      <c r="AF15" s="16">
        <v>53.92</v>
      </c>
      <c r="AG15" s="16">
        <f t="shared" si="2"/>
        <v>0.18441123157426725</v>
      </c>
      <c r="AH15" s="16">
        <v>0</v>
      </c>
      <c r="AI15" s="16">
        <f t="shared" si="3"/>
        <v>0</v>
      </c>
      <c r="AJ15" s="18"/>
      <c r="AK15" s="18"/>
      <c r="AM15" s="37">
        <f t="shared" si="4"/>
        <v>8.36</v>
      </c>
      <c r="AN15" s="37">
        <f t="shared" si="5"/>
        <v>8.35</v>
      </c>
      <c r="AO15" s="18">
        <f t="shared" si="6"/>
        <v>8.35</v>
      </c>
      <c r="AP15" s="28"/>
      <c r="AQ15" s="28">
        <f t="shared" si="7"/>
        <v>0.99928229665071766</v>
      </c>
      <c r="AR15" s="28">
        <f t="shared" si="8"/>
        <v>1.0004790419161675</v>
      </c>
      <c r="AS15" s="28">
        <f t="shared" si="9"/>
        <v>1.0004790419161675</v>
      </c>
    </row>
    <row r="16" spans="1:45" ht="23.25" x14ac:dyDescent="0.5">
      <c r="A16" s="8" t="s">
        <v>79</v>
      </c>
      <c r="B16" s="8">
        <v>325</v>
      </c>
      <c r="C16" s="9">
        <v>4185</v>
      </c>
      <c r="D16" s="10">
        <v>100</v>
      </c>
      <c r="E16" s="8" t="s">
        <v>95</v>
      </c>
      <c r="F16" s="11">
        <v>4800</v>
      </c>
      <c r="G16" s="11">
        <v>0</v>
      </c>
      <c r="H16" s="12">
        <v>4.8</v>
      </c>
      <c r="I16" s="10">
        <v>2</v>
      </c>
      <c r="J16" s="10" t="s">
        <v>16</v>
      </c>
      <c r="K16" s="13">
        <v>42117</v>
      </c>
      <c r="L16" s="14" t="s">
        <v>147</v>
      </c>
      <c r="M16" s="16">
        <v>3.63</v>
      </c>
      <c r="N16" s="16">
        <v>0.67</v>
      </c>
      <c r="O16" s="16">
        <v>0.32</v>
      </c>
      <c r="P16" s="16">
        <v>0.19</v>
      </c>
      <c r="Q16" s="16">
        <v>2.2378300000000002</v>
      </c>
      <c r="R16" s="16">
        <v>4.21</v>
      </c>
      <c r="S16" s="16">
        <v>0.56000000000000005</v>
      </c>
      <c r="T16" s="16">
        <v>0.03</v>
      </c>
      <c r="U16" s="16">
        <v>0</v>
      </c>
      <c r="V16" s="16">
        <v>5.5958399999999999</v>
      </c>
      <c r="W16" s="16">
        <v>0</v>
      </c>
      <c r="X16" s="16">
        <v>0</v>
      </c>
      <c r="Y16" s="16">
        <v>4.8</v>
      </c>
      <c r="Z16" s="16">
        <v>1.35043</v>
      </c>
      <c r="AA16" s="16">
        <v>0</v>
      </c>
      <c r="AB16" s="16">
        <v>0</v>
      </c>
      <c r="AC16" s="16">
        <f t="shared" si="0"/>
        <v>0</v>
      </c>
      <c r="AD16" s="16">
        <v>0</v>
      </c>
      <c r="AE16" s="16">
        <f t="shared" si="1"/>
        <v>0</v>
      </c>
      <c r="AF16" s="16">
        <v>8.9</v>
      </c>
      <c r="AG16" s="16">
        <f t="shared" si="2"/>
        <v>5.2976190476190475E-2</v>
      </c>
      <c r="AH16" s="16">
        <v>0</v>
      </c>
      <c r="AI16" s="16">
        <f t="shared" si="3"/>
        <v>0</v>
      </c>
      <c r="AJ16" s="18"/>
      <c r="AK16" s="18"/>
      <c r="AM16" s="37">
        <f t="shared" si="4"/>
        <v>4.8100000000000005</v>
      </c>
      <c r="AN16" s="37">
        <f t="shared" si="5"/>
        <v>4.8</v>
      </c>
      <c r="AO16" s="18">
        <f t="shared" si="6"/>
        <v>4.8</v>
      </c>
      <c r="AP16" s="28"/>
      <c r="AQ16" s="28">
        <f t="shared" si="7"/>
        <v>0.99792099792099775</v>
      </c>
      <c r="AR16" s="28">
        <f t="shared" si="8"/>
        <v>1</v>
      </c>
      <c r="AS16" s="28">
        <f t="shared" si="9"/>
        <v>1</v>
      </c>
    </row>
    <row r="17" spans="1:45" ht="23.25" x14ac:dyDescent="0.5">
      <c r="A17" s="8" t="s">
        <v>79</v>
      </c>
      <c r="B17" s="8">
        <v>325</v>
      </c>
      <c r="C17" s="9">
        <v>4192</v>
      </c>
      <c r="D17" s="10">
        <v>100</v>
      </c>
      <c r="E17" s="8" t="s">
        <v>96</v>
      </c>
      <c r="F17" s="11">
        <v>20633</v>
      </c>
      <c r="G17" s="11">
        <v>4800</v>
      </c>
      <c r="H17" s="12">
        <v>15.82</v>
      </c>
      <c r="I17" s="10">
        <v>2</v>
      </c>
      <c r="J17" s="10" t="s">
        <v>16</v>
      </c>
      <c r="K17" s="13">
        <v>42116</v>
      </c>
      <c r="L17" s="14" t="s">
        <v>147</v>
      </c>
      <c r="M17" s="16">
        <v>5.21</v>
      </c>
      <c r="N17" s="16">
        <v>5.46</v>
      </c>
      <c r="O17" s="16">
        <v>3.36</v>
      </c>
      <c r="P17" s="16">
        <v>1.79</v>
      </c>
      <c r="Q17" s="16">
        <v>3.2702399999999998</v>
      </c>
      <c r="R17" s="16">
        <v>14.96</v>
      </c>
      <c r="S17" s="16">
        <v>0.76</v>
      </c>
      <c r="T17" s="16">
        <v>0.08</v>
      </c>
      <c r="U17" s="16">
        <v>0.03</v>
      </c>
      <c r="V17" s="16">
        <v>4.8807299999999998</v>
      </c>
      <c r="W17" s="16">
        <v>0</v>
      </c>
      <c r="X17" s="16">
        <v>0</v>
      </c>
      <c r="Y17" s="16">
        <v>15.82</v>
      </c>
      <c r="Z17" s="16">
        <v>1.3391200000000001</v>
      </c>
      <c r="AA17" s="16">
        <v>184.24</v>
      </c>
      <c r="AB17" s="16">
        <v>66.69</v>
      </c>
      <c r="AC17" s="16">
        <f t="shared" si="0"/>
        <v>0.39296550478598513</v>
      </c>
      <c r="AD17" s="16">
        <v>0</v>
      </c>
      <c r="AE17" s="16">
        <f t="shared" si="1"/>
        <v>0</v>
      </c>
      <c r="AF17" s="16">
        <v>0</v>
      </c>
      <c r="AG17" s="16">
        <f t="shared" si="2"/>
        <v>0</v>
      </c>
      <c r="AH17" s="16">
        <v>0</v>
      </c>
      <c r="AI17" s="16">
        <f t="shared" si="3"/>
        <v>0</v>
      </c>
      <c r="AJ17" s="18"/>
      <c r="AK17" s="18"/>
      <c r="AM17" s="37">
        <f t="shared" si="4"/>
        <v>15.82</v>
      </c>
      <c r="AN17" s="37">
        <f t="shared" si="5"/>
        <v>15.83</v>
      </c>
      <c r="AO17" s="18">
        <f t="shared" si="6"/>
        <v>15.82</v>
      </c>
      <c r="AP17" s="28"/>
      <c r="AQ17" s="28">
        <f t="shared" si="7"/>
        <v>1</v>
      </c>
      <c r="AR17" s="28">
        <f t="shared" si="8"/>
        <v>0.99936828806064437</v>
      </c>
      <c r="AS17" s="28">
        <f t="shared" si="9"/>
        <v>1</v>
      </c>
    </row>
    <row r="18" spans="1:45" s="19" customFormat="1" ht="23.25" x14ac:dyDescent="0.5">
      <c r="A18" s="20" t="s">
        <v>79</v>
      </c>
      <c r="B18" s="20">
        <v>325</v>
      </c>
      <c r="C18" s="9">
        <v>4213</v>
      </c>
      <c r="D18" s="10">
        <v>100</v>
      </c>
      <c r="E18" s="20" t="s">
        <v>184</v>
      </c>
      <c r="F18" s="11" t="s">
        <v>85</v>
      </c>
      <c r="G18" s="11" t="s">
        <v>185</v>
      </c>
      <c r="H18" s="12">
        <v>1.9450000000000001</v>
      </c>
      <c r="I18" s="10">
        <v>2</v>
      </c>
      <c r="J18" s="10" t="s">
        <v>200</v>
      </c>
      <c r="K18" s="13">
        <v>42119</v>
      </c>
      <c r="L18" s="14" t="s">
        <v>147</v>
      </c>
      <c r="M18" s="16">
        <v>0.82</v>
      </c>
      <c r="N18" s="16">
        <v>0.6</v>
      </c>
      <c r="O18" s="16">
        <v>0.15</v>
      </c>
      <c r="P18" s="16">
        <v>0.37</v>
      </c>
      <c r="Q18" s="16">
        <v>3.4417900000000001</v>
      </c>
      <c r="R18" s="16">
        <v>1.45</v>
      </c>
      <c r="S18" s="16">
        <v>0.42</v>
      </c>
      <c r="T18" s="16">
        <v>0.05</v>
      </c>
      <c r="U18" s="16">
        <v>0.02</v>
      </c>
      <c r="V18" s="16">
        <v>7.1572899999999997</v>
      </c>
      <c r="W18" s="16">
        <v>0</v>
      </c>
      <c r="X18" s="16">
        <v>0</v>
      </c>
      <c r="Y18" s="16">
        <v>1.95</v>
      </c>
      <c r="Z18" s="16">
        <v>1.10883</v>
      </c>
      <c r="AA18" s="16">
        <v>4.96</v>
      </c>
      <c r="AB18" s="16">
        <v>0</v>
      </c>
      <c r="AC18" s="16">
        <f t="shared" si="0"/>
        <v>7.2860815277267718E-2</v>
      </c>
      <c r="AD18" s="42">
        <v>86.35</v>
      </c>
      <c r="AE18" s="16">
        <f t="shared" si="1"/>
        <v>1.2684539111274329</v>
      </c>
      <c r="AF18" s="16">
        <v>0</v>
      </c>
      <c r="AG18" s="16">
        <f t="shared" si="2"/>
        <v>0</v>
      </c>
      <c r="AH18" s="16">
        <v>0</v>
      </c>
      <c r="AI18" s="16">
        <f t="shared" si="3"/>
        <v>0</v>
      </c>
      <c r="AJ18" s="18"/>
      <c r="AK18" s="18"/>
      <c r="AM18" s="37">
        <f t="shared" si="4"/>
        <v>1.94</v>
      </c>
      <c r="AN18" s="37">
        <f t="shared" si="5"/>
        <v>1.94</v>
      </c>
      <c r="AO18" s="18">
        <f t="shared" si="6"/>
        <v>1.95</v>
      </c>
      <c r="AP18" s="28"/>
      <c r="AQ18" s="28">
        <f t="shared" si="7"/>
        <v>1.0025773195876289</v>
      </c>
      <c r="AR18" s="28">
        <f t="shared" si="8"/>
        <v>1.0025773195876289</v>
      </c>
      <c r="AS18" s="28">
        <f t="shared" si="9"/>
        <v>0.99743589743589745</v>
      </c>
    </row>
    <row r="19" spans="1:45" ht="23.25" x14ac:dyDescent="0.5">
      <c r="A19" s="8" t="s">
        <v>79</v>
      </c>
      <c r="B19" s="8">
        <v>325</v>
      </c>
      <c r="C19" s="9">
        <v>4223</v>
      </c>
      <c r="D19" s="10">
        <v>100</v>
      </c>
      <c r="E19" s="8" t="s">
        <v>97</v>
      </c>
      <c r="F19" s="11">
        <v>18173</v>
      </c>
      <c r="G19" s="11">
        <v>0</v>
      </c>
      <c r="H19" s="12">
        <v>18.172999999999998</v>
      </c>
      <c r="I19" s="10">
        <v>2</v>
      </c>
      <c r="J19" s="10" t="s">
        <v>16</v>
      </c>
      <c r="K19" s="13">
        <v>42116</v>
      </c>
      <c r="L19" s="14" t="s">
        <v>147</v>
      </c>
      <c r="M19" s="16">
        <v>7.69</v>
      </c>
      <c r="N19" s="16">
        <v>5.59</v>
      </c>
      <c r="O19" s="16">
        <v>1.4</v>
      </c>
      <c r="P19" s="16">
        <v>3.49</v>
      </c>
      <c r="Q19" s="16">
        <v>3.4417900000000001</v>
      </c>
      <c r="R19" s="16">
        <v>13.51</v>
      </c>
      <c r="S19" s="16">
        <v>3.96</v>
      </c>
      <c r="T19" s="16">
        <v>0.47</v>
      </c>
      <c r="U19" s="16">
        <v>0.23</v>
      </c>
      <c r="V19" s="16">
        <v>7.1572899999999997</v>
      </c>
      <c r="W19" s="16">
        <v>0</v>
      </c>
      <c r="X19" s="16">
        <v>0</v>
      </c>
      <c r="Y19" s="16">
        <v>18.170000000000002</v>
      </c>
      <c r="Z19" s="16">
        <v>1.10883</v>
      </c>
      <c r="AA19" s="16">
        <v>4.96</v>
      </c>
      <c r="AB19" s="16">
        <v>0</v>
      </c>
      <c r="AC19" s="16">
        <f t="shared" si="0"/>
        <v>7.7980677771576365E-3</v>
      </c>
      <c r="AD19" s="16">
        <v>86.35</v>
      </c>
      <c r="AE19" s="16">
        <f t="shared" si="1"/>
        <v>0.13575870011241165</v>
      </c>
      <c r="AF19" s="16">
        <v>0</v>
      </c>
      <c r="AG19" s="16">
        <f t="shared" si="2"/>
        <v>0</v>
      </c>
      <c r="AH19" s="16">
        <v>0</v>
      </c>
      <c r="AI19" s="16">
        <f t="shared" si="3"/>
        <v>0</v>
      </c>
      <c r="AJ19" s="18"/>
      <c r="AK19" s="18"/>
      <c r="AM19" s="37">
        <f t="shared" si="4"/>
        <v>18.170000000000002</v>
      </c>
      <c r="AN19" s="37">
        <f t="shared" si="5"/>
        <v>18.169999999999998</v>
      </c>
      <c r="AO19" s="18">
        <f t="shared" si="6"/>
        <v>18.170000000000002</v>
      </c>
      <c r="AP19" s="28"/>
      <c r="AQ19" s="28">
        <f t="shared" si="7"/>
        <v>1.0001651073197577</v>
      </c>
      <c r="AR19" s="28">
        <f t="shared" si="8"/>
        <v>1.0001651073197579</v>
      </c>
      <c r="AS19" s="28">
        <f t="shared" si="9"/>
        <v>1.0001651073197577</v>
      </c>
    </row>
    <row r="20" spans="1:45" ht="23.25" x14ac:dyDescent="0.5">
      <c r="A20" s="8" t="s">
        <v>79</v>
      </c>
      <c r="B20" s="8">
        <v>325</v>
      </c>
      <c r="C20" s="9">
        <v>4251</v>
      </c>
      <c r="D20" s="10">
        <v>100</v>
      </c>
      <c r="E20" s="8" t="s">
        <v>98</v>
      </c>
      <c r="F20" s="11">
        <v>10160</v>
      </c>
      <c r="G20" s="11">
        <v>0</v>
      </c>
      <c r="H20" s="12">
        <v>10.16</v>
      </c>
      <c r="I20" s="10">
        <v>2</v>
      </c>
      <c r="J20" s="10" t="s">
        <v>16</v>
      </c>
      <c r="K20" s="13">
        <v>42116</v>
      </c>
      <c r="L20" s="14" t="s">
        <v>147</v>
      </c>
      <c r="M20" s="16">
        <v>5.56</v>
      </c>
      <c r="N20" s="16">
        <v>3.05</v>
      </c>
      <c r="O20" s="16">
        <v>1.19</v>
      </c>
      <c r="P20" s="16">
        <v>0.35</v>
      </c>
      <c r="Q20" s="16">
        <v>2.64988</v>
      </c>
      <c r="R20" s="16">
        <v>10.130000000000001</v>
      </c>
      <c r="S20" s="16">
        <v>0.03</v>
      </c>
      <c r="T20" s="16">
        <v>0</v>
      </c>
      <c r="U20" s="16">
        <v>0</v>
      </c>
      <c r="V20" s="16">
        <v>2.48447</v>
      </c>
      <c r="W20" s="16">
        <v>0</v>
      </c>
      <c r="X20" s="16">
        <v>0</v>
      </c>
      <c r="Y20" s="16">
        <v>10.16</v>
      </c>
      <c r="Z20" s="16">
        <v>1.3048999999999999</v>
      </c>
      <c r="AA20" s="16">
        <v>57.38</v>
      </c>
      <c r="AB20" s="16">
        <v>13.93</v>
      </c>
      <c r="AC20" s="16">
        <f t="shared" si="0"/>
        <v>0.18094769403824523</v>
      </c>
      <c r="AD20" s="16">
        <v>0</v>
      </c>
      <c r="AE20" s="16">
        <f t="shared" si="1"/>
        <v>0</v>
      </c>
      <c r="AF20" s="16">
        <v>49.5</v>
      </c>
      <c r="AG20" s="16">
        <f t="shared" si="2"/>
        <v>0.13920134983127108</v>
      </c>
      <c r="AH20" s="16">
        <v>0</v>
      </c>
      <c r="AI20" s="16">
        <f t="shared" si="3"/>
        <v>0</v>
      </c>
      <c r="AJ20" s="18"/>
      <c r="AK20" s="18"/>
      <c r="AM20" s="37">
        <f t="shared" si="4"/>
        <v>10.149999999999999</v>
      </c>
      <c r="AN20" s="37">
        <f t="shared" si="5"/>
        <v>10.16</v>
      </c>
      <c r="AO20" s="18">
        <f t="shared" si="6"/>
        <v>10.16</v>
      </c>
      <c r="AP20" s="28"/>
      <c r="AQ20" s="28">
        <f t="shared" si="7"/>
        <v>1.0009852216748769</v>
      </c>
      <c r="AR20" s="28">
        <f t="shared" si="8"/>
        <v>1</v>
      </c>
      <c r="AS20" s="28">
        <f t="shared" si="9"/>
        <v>1</v>
      </c>
    </row>
    <row r="21" spans="1:45" ht="23.25" x14ac:dyDescent="0.5">
      <c r="A21" s="8" t="s">
        <v>79</v>
      </c>
      <c r="B21" s="8">
        <v>325</v>
      </c>
      <c r="C21" s="9">
        <v>4256</v>
      </c>
      <c r="D21" s="10">
        <v>100</v>
      </c>
      <c r="E21" s="8" t="s">
        <v>99</v>
      </c>
      <c r="F21" s="11">
        <v>0</v>
      </c>
      <c r="G21" s="11">
        <v>24159</v>
      </c>
      <c r="H21" s="12">
        <v>24.158999999999999</v>
      </c>
      <c r="I21" s="10">
        <v>2</v>
      </c>
      <c r="J21" s="10" t="s">
        <v>201</v>
      </c>
      <c r="K21" s="13">
        <v>42117</v>
      </c>
      <c r="L21" s="14" t="s">
        <v>147</v>
      </c>
      <c r="M21" s="16">
        <v>9.08</v>
      </c>
      <c r="N21" s="16">
        <v>8.9600000000000009</v>
      </c>
      <c r="O21" s="16">
        <v>4.16</v>
      </c>
      <c r="P21" s="16">
        <v>1.96</v>
      </c>
      <c r="Q21" s="16">
        <v>3.0972</v>
      </c>
      <c r="R21" s="16">
        <v>20.66</v>
      </c>
      <c r="S21" s="16">
        <v>2.67</v>
      </c>
      <c r="T21" s="16">
        <v>0.47</v>
      </c>
      <c r="U21" s="16">
        <v>0.36</v>
      </c>
      <c r="V21" s="16">
        <v>6.0231500000000002</v>
      </c>
      <c r="W21" s="16">
        <v>0</v>
      </c>
      <c r="X21" s="16">
        <v>0</v>
      </c>
      <c r="Y21" s="16">
        <v>24.16</v>
      </c>
      <c r="Z21" s="16">
        <v>1.33846</v>
      </c>
      <c r="AA21" s="16">
        <v>1504.21</v>
      </c>
      <c r="AB21" s="16">
        <v>0</v>
      </c>
      <c r="AC21" s="16">
        <f t="shared" si="0"/>
        <v>1.77894070828381</v>
      </c>
      <c r="AD21" s="16">
        <v>6</v>
      </c>
      <c r="AE21" s="16">
        <f t="shared" si="1"/>
        <v>7.0958471554522715E-3</v>
      </c>
      <c r="AF21" s="16">
        <v>371.12</v>
      </c>
      <c r="AG21" s="16">
        <f t="shared" si="2"/>
        <v>0.43890179938857449</v>
      </c>
      <c r="AH21" s="16">
        <v>0</v>
      </c>
      <c r="AI21" s="16">
        <f t="shared" si="3"/>
        <v>0</v>
      </c>
      <c r="AJ21" s="18"/>
      <c r="AK21" s="18"/>
      <c r="AM21" s="37">
        <f t="shared" si="4"/>
        <v>24.16</v>
      </c>
      <c r="AN21" s="37">
        <f t="shared" si="5"/>
        <v>24.159999999999997</v>
      </c>
      <c r="AO21" s="18">
        <f t="shared" si="6"/>
        <v>24.16</v>
      </c>
      <c r="AP21" s="28"/>
      <c r="AQ21" s="28">
        <f t="shared" si="7"/>
        <v>0.99995860927152314</v>
      </c>
      <c r="AR21" s="28">
        <f t="shared" si="8"/>
        <v>0.99995860927152325</v>
      </c>
      <c r="AS21" s="28">
        <f t="shared" si="9"/>
        <v>0.99995860927152314</v>
      </c>
    </row>
    <row r="22" spans="1:45" ht="23.25" x14ac:dyDescent="0.5">
      <c r="A22" s="8" t="s">
        <v>79</v>
      </c>
      <c r="B22" s="8">
        <v>325</v>
      </c>
      <c r="C22" s="9">
        <v>4259</v>
      </c>
      <c r="D22" s="10">
        <v>101</v>
      </c>
      <c r="E22" s="8" t="s">
        <v>100</v>
      </c>
      <c r="F22" s="11">
        <v>0</v>
      </c>
      <c r="G22" s="11">
        <v>30000</v>
      </c>
      <c r="H22" s="12">
        <v>30</v>
      </c>
      <c r="I22" s="10">
        <v>2</v>
      </c>
      <c r="J22" s="10" t="s">
        <v>201</v>
      </c>
      <c r="K22" s="13">
        <v>42116</v>
      </c>
      <c r="L22" s="14" t="s">
        <v>147</v>
      </c>
      <c r="M22" s="16">
        <v>13.45</v>
      </c>
      <c r="N22" s="16">
        <v>9.3699999999999992</v>
      </c>
      <c r="O22" s="16">
        <v>4.93</v>
      </c>
      <c r="P22" s="16">
        <v>2.25</v>
      </c>
      <c r="Q22" s="16">
        <v>2.9922599999999999</v>
      </c>
      <c r="R22" s="16">
        <v>28.53</v>
      </c>
      <c r="S22" s="16">
        <v>1.06</v>
      </c>
      <c r="T22" s="16">
        <v>0.28000000000000003</v>
      </c>
      <c r="U22" s="16">
        <v>0.12</v>
      </c>
      <c r="V22" s="16">
        <v>3.9763099999999998</v>
      </c>
      <c r="W22" s="16">
        <v>0</v>
      </c>
      <c r="X22" s="16">
        <v>0</v>
      </c>
      <c r="Y22" s="16">
        <v>30</v>
      </c>
      <c r="Z22" s="16">
        <v>1.3769</v>
      </c>
      <c r="AA22" s="16">
        <v>1091.7</v>
      </c>
      <c r="AB22" s="16">
        <v>202.58</v>
      </c>
      <c r="AC22" s="16">
        <f t="shared" si="0"/>
        <v>1.1361809523809523</v>
      </c>
      <c r="AD22" s="16">
        <v>523</v>
      </c>
      <c r="AE22" s="16">
        <f t="shared" si="1"/>
        <v>0.49809523809523809</v>
      </c>
      <c r="AF22" s="16">
        <v>918.62</v>
      </c>
      <c r="AG22" s="16">
        <f t="shared" si="2"/>
        <v>0.87487619047619047</v>
      </c>
      <c r="AH22" s="16">
        <v>4</v>
      </c>
      <c r="AI22" s="16">
        <f t="shared" si="3"/>
        <v>3.8095238095238091E-3</v>
      </c>
      <c r="AJ22" s="18"/>
      <c r="AK22" s="18"/>
      <c r="AM22" s="37">
        <f t="shared" si="4"/>
        <v>30</v>
      </c>
      <c r="AN22" s="37">
        <f t="shared" si="5"/>
        <v>29.990000000000002</v>
      </c>
      <c r="AO22" s="18">
        <f t="shared" si="6"/>
        <v>30</v>
      </c>
      <c r="AP22" s="28"/>
      <c r="AQ22" s="28">
        <f t="shared" si="7"/>
        <v>1</v>
      </c>
      <c r="AR22" s="28">
        <f t="shared" si="8"/>
        <v>1.0003334444814937</v>
      </c>
      <c r="AS22" s="28">
        <f t="shared" si="9"/>
        <v>1</v>
      </c>
    </row>
    <row r="23" spans="1:45" ht="23.25" x14ac:dyDescent="0.5">
      <c r="A23" s="8" t="s">
        <v>79</v>
      </c>
      <c r="B23" s="8">
        <v>325</v>
      </c>
      <c r="C23" s="9">
        <v>4259</v>
      </c>
      <c r="D23" s="10">
        <v>102</v>
      </c>
      <c r="E23" s="8" t="s">
        <v>101</v>
      </c>
      <c r="F23" s="11">
        <v>30000</v>
      </c>
      <c r="G23" s="11">
        <v>60970</v>
      </c>
      <c r="H23" s="12">
        <v>30.97</v>
      </c>
      <c r="I23" s="10">
        <v>2</v>
      </c>
      <c r="J23" s="10" t="s">
        <v>201</v>
      </c>
      <c r="K23" s="13">
        <v>42116</v>
      </c>
      <c r="L23" s="14" t="s">
        <v>147</v>
      </c>
      <c r="M23" s="16">
        <v>12.58</v>
      </c>
      <c r="N23" s="16">
        <v>12.18</v>
      </c>
      <c r="O23" s="16">
        <v>4.8499999999999996</v>
      </c>
      <c r="P23" s="16">
        <v>1.36</v>
      </c>
      <c r="Q23" s="16">
        <v>2.8521200000000002</v>
      </c>
      <c r="R23" s="16">
        <v>28.63</v>
      </c>
      <c r="S23" s="16">
        <v>1.98</v>
      </c>
      <c r="T23" s="16">
        <v>0.25</v>
      </c>
      <c r="U23" s="16">
        <v>0.1</v>
      </c>
      <c r="V23" s="16">
        <v>5.2257899999999999</v>
      </c>
      <c r="W23" s="16">
        <v>0</v>
      </c>
      <c r="X23" s="16">
        <v>0</v>
      </c>
      <c r="Y23" s="16">
        <v>30.97</v>
      </c>
      <c r="Z23" s="16">
        <v>1.2817400000000001</v>
      </c>
      <c r="AA23" s="16">
        <v>1095.9000000000001</v>
      </c>
      <c r="AB23" s="16">
        <v>0</v>
      </c>
      <c r="AC23" s="16">
        <f t="shared" si="0"/>
        <v>1.0110244937497117</v>
      </c>
      <c r="AD23" s="16">
        <v>0</v>
      </c>
      <c r="AE23" s="16">
        <f t="shared" si="1"/>
        <v>0</v>
      </c>
      <c r="AF23" s="16">
        <v>420.44</v>
      </c>
      <c r="AG23" s="16">
        <f t="shared" si="2"/>
        <v>0.38787766963420822</v>
      </c>
      <c r="AH23" s="16">
        <v>0</v>
      </c>
      <c r="AI23" s="16">
        <f t="shared" si="3"/>
        <v>0</v>
      </c>
      <c r="AJ23" s="18"/>
      <c r="AK23" s="18"/>
      <c r="AM23" s="37">
        <f t="shared" si="4"/>
        <v>30.97</v>
      </c>
      <c r="AN23" s="37">
        <f t="shared" si="5"/>
        <v>30.96</v>
      </c>
      <c r="AO23" s="18">
        <f t="shared" si="6"/>
        <v>30.97</v>
      </c>
      <c r="AP23" s="28"/>
      <c r="AQ23" s="28">
        <f t="shared" si="7"/>
        <v>1</v>
      </c>
      <c r="AR23" s="28">
        <f t="shared" si="8"/>
        <v>1.0003229974160206</v>
      </c>
      <c r="AS23" s="28">
        <f t="shared" si="9"/>
        <v>1</v>
      </c>
    </row>
    <row r="24" spans="1:45" ht="23.25" x14ac:dyDescent="0.5">
      <c r="A24" s="8" t="s">
        <v>79</v>
      </c>
      <c r="B24" s="8">
        <v>325</v>
      </c>
      <c r="C24" s="9">
        <v>4260</v>
      </c>
      <c r="D24" s="10">
        <v>100</v>
      </c>
      <c r="E24" s="8" t="s">
        <v>102</v>
      </c>
      <c r="F24" s="11">
        <v>13866</v>
      </c>
      <c r="G24" s="11">
        <v>0</v>
      </c>
      <c r="H24" s="12">
        <v>13.866</v>
      </c>
      <c r="I24" s="10">
        <v>2</v>
      </c>
      <c r="J24" s="10" t="s">
        <v>16</v>
      </c>
      <c r="K24" s="13">
        <v>42117</v>
      </c>
      <c r="L24" s="14" t="s">
        <v>147</v>
      </c>
      <c r="M24" s="16">
        <v>7.48</v>
      </c>
      <c r="N24" s="16">
        <v>4.66</v>
      </c>
      <c r="O24" s="16">
        <v>1.29</v>
      </c>
      <c r="P24" s="16">
        <v>0.44</v>
      </c>
      <c r="Q24" s="16">
        <v>2.6339299999999999</v>
      </c>
      <c r="R24" s="16">
        <v>12.99</v>
      </c>
      <c r="S24" s="16">
        <v>0.73</v>
      </c>
      <c r="T24" s="16">
        <v>0.14000000000000001</v>
      </c>
      <c r="U24" s="16">
        <v>0.01</v>
      </c>
      <c r="V24" s="16">
        <v>4.6040299999999998</v>
      </c>
      <c r="W24" s="16">
        <v>0</v>
      </c>
      <c r="X24" s="16">
        <v>0</v>
      </c>
      <c r="Y24" s="16">
        <v>13.87</v>
      </c>
      <c r="Z24" s="16">
        <v>1.3533200000000001</v>
      </c>
      <c r="AA24" s="16">
        <v>246.65</v>
      </c>
      <c r="AB24" s="16">
        <v>0</v>
      </c>
      <c r="AC24" s="16">
        <f t="shared" si="0"/>
        <v>0.50823185180606212</v>
      </c>
      <c r="AD24" s="16">
        <v>19</v>
      </c>
      <c r="AE24" s="16">
        <f t="shared" si="1"/>
        <v>3.9150233871133915E-2</v>
      </c>
      <c r="AF24" s="16">
        <v>285.95999999999998</v>
      </c>
      <c r="AG24" s="16">
        <f t="shared" si="2"/>
        <v>0.58923162514681338</v>
      </c>
      <c r="AH24" s="16">
        <v>0</v>
      </c>
      <c r="AI24" s="16">
        <f t="shared" si="3"/>
        <v>0</v>
      </c>
      <c r="AJ24" s="18"/>
      <c r="AK24" s="18"/>
      <c r="AM24" s="37">
        <f t="shared" si="4"/>
        <v>13.87</v>
      </c>
      <c r="AN24" s="37">
        <f t="shared" si="5"/>
        <v>13.870000000000001</v>
      </c>
      <c r="AO24" s="18">
        <f t="shared" si="6"/>
        <v>13.87</v>
      </c>
      <c r="AP24" s="28"/>
      <c r="AQ24" s="28">
        <f t="shared" si="7"/>
        <v>0.99971160778658974</v>
      </c>
      <c r="AR24" s="28">
        <f t="shared" si="8"/>
        <v>0.99971160778658963</v>
      </c>
      <c r="AS24" s="28">
        <f t="shared" si="9"/>
        <v>0.99971160778658974</v>
      </c>
    </row>
    <row r="25" spans="1:45" ht="23.25" x14ac:dyDescent="0.5">
      <c r="A25" s="8" t="s">
        <v>79</v>
      </c>
      <c r="B25" s="8">
        <v>325</v>
      </c>
      <c r="C25" s="9">
        <v>4262</v>
      </c>
      <c r="D25" s="10">
        <v>100</v>
      </c>
      <c r="E25" s="8" t="s">
        <v>103</v>
      </c>
      <c r="F25" s="11">
        <v>36354</v>
      </c>
      <c r="G25" s="11">
        <v>0</v>
      </c>
      <c r="H25" s="12">
        <v>36.353999999999999</v>
      </c>
      <c r="I25" s="10">
        <v>2</v>
      </c>
      <c r="J25" s="10" t="s">
        <v>16</v>
      </c>
      <c r="K25" s="13">
        <v>42117</v>
      </c>
      <c r="L25" s="14" t="s">
        <v>147</v>
      </c>
      <c r="M25" s="16">
        <v>23.21</v>
      </c>
      <c r="N25" s="16">
        <v>5.72</v>
      </c>
      <c r="O25" s="16">
        <v>3.42</v>
      </c>
      <c r="P25" s="16">
        <v>4.01</v>
      </c>
      <c r="Q25" s="16">
        <v>2.8451399999999998</v>
      </c>
      <c r="R25" s="16">
        <v>34.71</v>
      </c>
      <c r="S25" s="16">
        <v>1.05</v>
      </c>
      <c r="T25" s="16">
        <v>0.39</v>
      </c>
      <c r="U25" s="16">
        <v>0.2</v>
      </c>
      <c r="V25" s="16">
        <v>4.4875800000000003</v>
      </c>
      <c r="W25" s="16">
        <v>0</v>
      </c>
      <c r="X25" s="16">
        <v>0</v>
      </c>
      <c r="Y25" s="16">
        <v>36.35</v>
      </c>
      <c r="Z25" s="16">
        <v>1.2319</v>
      </c>
      <c r="AA25" s="16">
        <v>219.84</v>
      </c>
      <c r="AB25" s="16">
        <v>18.12</v>
      </c>
      <c r="AC25" s="16">
        <f t="shared" si="0"/>
        <v>0.1798976728833141</v>
      </c>
      <c r="AD25" s="16">
        <v>7</v>
      </c>
      <c r="AE25" s="16">
        <f t="shared" si="1"/>
        <v>5.5014578863398804E-3</v>
      </c>
      <c r="AF25" s="16">
        <v>14.71</v>
      </c>
      <c r="AG25" s="16">
        <f t="shared" si="2"/>
        <v>1.1560920786865662E-2</v>
      </c>
      <c r="AH25" s="16">
        <v>0</v>
      </c>
      <c r="AI25" s="16">
        <f t="shared" si="3"/>
        <v>0</v>
      </c>
      <c r="AJ25" s="18"/>
      <c r="AK25" s="18"/>
      <c r="AM25" s="37">
        <f t="shared" si="4"/>
        <v>36.36</v>
      </c>
      <c r="AN25" s="37">
        <f t="shared" si="5"/>
        <v>36.35</v>
      </c>
      <c r="AO25" s="18">
        <f t="shared" si="6"/>
        <v>36.35</v>
      </c>
      <c r="AP25" s="28"/>
      <c r="AQ25" s="28">
        <f t="shared" si="7"/>
        <v>0.99983498349834987</v>
      </c>
      <c r="AR25" s="28">
        <f t="shared" si="8"/>
        <v>1.0001100412654744</v>
      </c>
      <c r="AS25" s="28">
        <f t="shared" si="9"/>
        <v>1.0001100412654744</v>
      </c>
    </row>
    <row r="26" spans="1:45" ht="23.25" x14ac:dyDescent="0.5">
      <c r="A26" s="8" t="s">
        <v>79</v>
      </c>
      <c r="B26" s="8">
        <v>325</v>
      </c>
      <c r="C26" s="9">
        <v>4265</v>
      </c>
      <c r="D26" s="10">
        <v>100</v>
      </c>
      <c r="E26" s="8" t="s">
        <v>104</v>
      </c>
      <c r="F26" s="11">
        <v>14395</v>
      </c>
      <c r="G26" s="11">
        <v>28686</v>
      </c>
      <c r="H26" s="12">
        <v>14.291</v>
      </c>
      <c r="I26" s="10">
        <v>2</v>
      </c>
      <c r="J26" s="10" t="s">
        <v>201</v>
      </c>
      <c r="K26" s="13">
        <v>42116</v>
      </c>
      <c r="L26" s="14" t="s">
        <v>147</v>
      </c>
      <c r="M26" s="16">
        <v>7.74</v>
      </c>
      <c r="N26" s="16">
        <v>3.42</v>
      </c>
      <c r="O26" s="16">
        <v>1.88</v>
      </c>
      <c r="P26" s="16">
        <v>1.26</v>
      </c>
      <c r="Q26" s="16">
        <v>2.8226300000000002</v>
      </c>
      <c r="R26" s="16">
        <v>13.36</v>
      </c>
      <c r="S26" s="16">
        <v>0.68</v>
      </c>
      <c r="T26" s="16">
        <v>0.15</v>
      </c>
      <c r="U26" s="16">
        <v>0.11</v>
      </c>
      <c r="V26" s="16">
        <v>3.9866000000000001</v>
      </c>
      <c r="W26" s="16">
        <v>0</v>
      </c>
      <c r="X26" s="16">
        <v>0</v>
      </c>
      <c r="Y26" s="16">
        <v>14.29</v>
      </c>
      <c r="Z26" s="16">
        <v>1.3109999999999999</v>
      </c>
      <c r="AA26" s="16">
        <v>1282.3699999999999</v>
      </c>
      <c r="AB26" s="16">
        <v>33.340000000000003</v>
      </c>
      <c r="AC26" s="16">
        <f t="shared" si="0"/>
        <v>2.5971190659456003</v>
      </c>
      <c r="AD26" s="16">
        <v>501</v>
      </c>
      <c r="AE26" s="16">
        <f t="shared" si="1"/>
        <v>1.0016293971230645</v>
      </c>
      <c r="AF26" s="16">
        <v>769.59</v>
      </c>
      <c r="AG26" s="16">
        <f t="shared" si="2"/>
        <v>1.5386107140358067</v>
      </c>
      <c r="AH26" s="16">
        <v>0</v>
      </c>
      <c r="AI26" s="16">
        <f t="shared" si="3"/>
        <v>0</v>
      </c>
      <c r="AJ26" s="18"/>
      <c r="AK26" s="18"/>
      <c r="AM26" s="37">
        <f t="shared" si="4"/>
        <v>14.299999999999999</v>
      </c>
      <c r="AN26" s="37">
        <f t="shared" si="5"/>
        <v>14.299999999999999</v>
      </c>
      <c r="AO26" s="18">
        <f t="shared" si="6"/>
        <v>14.29</v>
      </c>
      <c r="AP26" s="28"/>
      <c r="AQ26" s="28">
        <f t="shared" si="7"/>
        <v>0.99937062937062948</v>
      </c>
      <c r="AR26" s="28">
        <f t="shared" si="8"/>
        <v>0.99937062937062948</v>
      </c>
      <c r="AS26" s="28">
        <f t="shared" si="9"/>
        <v>1.0000699790062981</v>
      </c>
    </row>
    <row r="27" spans="1:45" ht="23.25" x14ac:dyDescent="0.5">
      <c r="A27" s="8" t="s">
        <v>79</v>
      </c>
      <c r="B27" s="8">
        <v>325</v>
      </c>
      <c r="C27" s="9">
        <v>4313</v>
      </c>
      <c r="D27" s="10">
        <v>100</v>
      </c>
      <c r="E27" s="8" t="s">
        <v>106</v>
      </c>
      <c r="F27" s="11">
        <v>0</v>
      </c>
      <c r="G27" s="11">
        <v>1176</v>
      </c>
      <c r="H27" s="12">
        <v>1.1759999999999999</v>
      </c>
      <c r="I27" s="10">
        <v>2</v>
      </c>
      <c r="J27" s="10" t="s">
        <v>201</v>
      </c>
      <c r="K27" s="13">
        <v>42120</v>
      </c>
      <c r="L27" s="14" t="s">
        <v>147</v>
      </c>
      <c r="M27" s="16">
        <v>0.5</v>
      </c>
      <c r="N27" s="16">
        <v>0.43</v>
      </c>
      <c r="O27" s="16">
        <v>0.22</v>
      </c>
      <c r="P27" s="16">
        <v>0.03</v>
      </c>
      <c r="Q27" s="16">
        <v>2.98868</v>
      </c>
      <c r="R27" s="16">
        <v>1.1100000000000001</v>
      </c>
      <c r="S27" s="16">
        <v>0.06</v>
      </c>
      <c r="T27" s="16">
        <v>0</v>
      </c>
      <c r="U27" s="16">
        <v>0</v>
      </c>
      <c r="V27" s="16">
        <v>5.3591800000000003</v>
      </c>
      <c r="W27" s="16">
        <v>0</v>
      </c>
      <c r="X27" s="16">
        <v>0</v>
      </c>
      <c r="Y27" s="16">
        <v>1.18</v>
      </c>
      <c r="Z27" s="16">
        <v>1.1421300000000001</v>
      </c>
      <c r="AA27" s="16">
        <v>4.62</v>
      </c>
      <c r="AB27" s="16">
        <v>16.91</v>
      </c>
      <c r="AC27" s="16">
        <f t="shared" si="0"/>
        <v>0.31766277939747328</v>
      </c>
      <c r="AD27" s="16">
        <v>1.28</v>
      </c>
      <c r="AE27" s="16">
        <f t="shared" si="1"/>
        <v>3.1098153547133137E-2</v>
      </c>
      <c r="AF27" s="16">
        <v>0</v>
      </c>
      <c r="AG27" s="16">
        <f t="shared" si="2"/>
        <v>0</v>
      </c>
      <c r="AH27" s="16">
        <v>2.11</v>
      </c>
      <c r="AI27" s="16">
        <f t="shared" si="3"/>
        <v>5.1263362487852279E-2</v>
      </c>
      <c r="AJ27" s="18"/>
      <c r="AK27" s="18"/>
      <c r="AM27" s="37">
        <f t="shared" si="4"/>
        <v>1.18</v>
      </c>
      <c r="AN27" s="37">
        <f t="shared" si="5"/>
        <v>1.1700000000000002</v>
      </c>
      <c r="AO27" s="18">
        <f t="shared" si="6"/>
        <v>1.18</v>
      </c>
      <c r="AP27" s="28"/>
      <c r="AQ27" s="28">
        <f t="shared" si="7"/>
        <v>0.99661016949152537</v>
      </c>
      <c r="AR27" s="28">
        <f t="shared" si="8"/>
        <v>1.0051282051282049</v>
      </c>
      <c r="AS27" s="28">
        <f t="shared" si="9"/>
        <v>0.99661016949152537</v>
      </c>
    </row>
    <row r="28" spans="1:45" ht="23.25" x14ac:dyDescent="0.5">
      <c r="A28" s="8" t="s">
        <v>79</v>
      </c>
      <c r="B28" s="8">
        <v>325</v>
      </c>
      <c r="C28" s="9">
        <v>4333</v>
      </c>
      <c r="D28" s="10">
        <v>100</v>
      </c>
      <c r="E28" s="8" t="s">
        <v>107</v>
      </c>
      <c r="F28" s="11">
        <v>0</v>
      </c>
      <c r="G28" s="11">
        <v>750</v>
      </c>
      <c r="H28" s="12">
        <v>0.75</v>
      </c>
      <c r="I28" s="10">
        <v>2</v>
      </c>
      <c r="J28" s="10" t="s">
        <v>200</v>
      </c>
      <c r="K28" s="13">
        <v>42117</v>
      </c>
      <c r="L28" s="14" t="s">
        <v>147</v>
      </c>
      <c r="M28" s="16">
        <v>0.41</v>
      </c>
      <c r="N28" s="16">
        <v>0.19</v>
      </c>
      <c r="O28" s="16">
        <v>0.06</v>
      </c>
      <c r="P28" s="16">
        <v>0.08</v>
      </c>
      <c r="Q28" s="16">
        <v>2.9619200000000001</v>
      </c>
      <c r="R28" s="16">
        <v>0.75</v>
      </c>
      <c r="S28" s="16">
        <v>0</v>
      </c>
      <c r="T28" s="16">
        <v>0</v>
      </c>
      <c r="U28" s="16">
        <v>0</v>
      </c>
      <c r="V28" s="16">
        <v>4.9701300000000002</v>
      </c>
      <c r="W28" s="16">
        <v>0</v>
      </c>
      <c r="X28" s="16">
        <v>0</v>
      </c>
      <c r="Y28" s="16">
        <v>0.75</v>
      </c>
      <c r="Z28" s="16">
        <v>1.0094000000000001</v>
      </c>
      <c r="AA28" s="16">
        <v>32.51</v>
      </c>
      <c r="AB28" s="16">
        <v>59.665999999999997</v>
      </c>
      <c r="AC28" s="16">
        <f t="shared" si="0"/>
        <v>2.3749714285714285</v>
      </c>
      <c r="AD28" s="16">
        <v>11.962</v>
      </c>
      <c r="AE28" s="16">
        <f t="shared" si="1"/>
        <v>0.4556952380952381</v>
      </c>
      <c r="AF28" s="16">
        <v>0</v>
      </c>
      <c r="AG28" s="16">
        <f t="shared" si="2"/>
        <v>0</v>
      </c>
      <c r="AH28" s="16">
        <v>0</v>
      </c>
      <c r="AI28" s="16">
        <f t="shared" si="3"/>
        <v>0</v>
      </c>
      <c r="AJ28" s="18"/>
      <c r="AK28" s="18"/>
      <c r="AM28" s="37">
        <f t="shared" si="4"/>
        <v>0.73999999999999988</v>
      </c>
      <c r="AN28" s="37">
        <f t="shared" si="5"/>
        <v>0.75</v>
      </c>
      <c r="AO28" s="18">
        <f t="shared" si="6"/>
        <v>0.75</v>
      </c>
      <c r="AP28" s="28"/>
      <c r="AQ28" s="28">
        <f t="shared" si="7"/>
        <v>1.0135135135135136</v>
      </c>
      <c r="AR28" s="28">
        <f t="shared" si="8"/>
        <v>1</v>
      </c>
      <c r="AS28" s="28">
        <f t="shared" si="9"/>
        <v>1</v>
      </c>
    </row>
    <row r="29" spans="1:45" ht="23.25" x14ac:dyDescent="0.5">
      <c r="A29" s="8" t="s">
        <v>79</v>
      </c>
      <c r="B29" s="8">
        <v>325</v>
      </c>
      <c r="C29" s="9">
        <v>4349</v>
      </c>
      <c r="D29" s="10">
        <v>100</v>
      </c>
      <c r="E29" s="8" t="s">
        <v>108</v>
      </c>
      <c r="F29" s="11">
        <v>0</v>
      </c>
      <c r="G29" s="11">
        <v>10032</v>
      </c>
      <c r="H29" s="12">
        <v>10.032</v>
      </c>
      <c r="I29" s="10">
        <v>2</v>
      </c>
      <c r="J29" s="10" t="s">
        <v>201</v>
      </c>
      <c r="K29" s="13">
        <v>42117</v>
      </c>
      <c r="L29" s="14" t="s">
        <v>147</v>
      </c>
      <c r="M29" s="16">
        <v>3.21</v>
      </c>
      <c r="N29" s="16">
        <v>2.81</v>
      </c>
      <c r="O29" s="16">
        <v>4.01</v>
      </c>
      <c r="P29" s="16">
        <v>0</v>
      </c>
      <c r="Q29" s="16">
        <v>3.0219999999999998</v>
      </c>
      <c r="R29" s="16">
        <v>10.029999999999999</v>
      </c>
      <c r="S29" s="16">
        <v>0</v>
      </c>
      <c r="T29" s="16">
        <v>0</v>
      </c>
      <c r="U29" s="16">
        <v>0</v>
      </c>
      <c r="V29" s="16">
        <v>2.17292</v>
      </c>
      <c r="W29" s="16">
        <v>0</v>
      </c>
      <c r="X29" s="16">
        <v>0</v>
      </c>
      <c r="Y29" s="16">
        <v>10.029999999999999</v>
      </c>
      <c r="Z29" s="16">
        <v>1.05904</v>
      </c>
      <c r="AA29" s="16">
        <v>123.69</v>
      </c>
      <c r="AB29" s="16">
        <v>22</v>
      </c>
      <c r="AC29" s="16">
        <f t="shared" si="0"/>
        <v>0.38360104807473228</v>
      </c>
      <c r="AD29" s="16">
        <v>0</v>
      </c>
      <c r="AE29" s="16">
        <f t="shared" si="1"/>
        <v>0</v>
      </c>
      <c r="AF29" s="16">
        <v>4.2</v>
      </c>
      <c r="AG29" s="16">
        <f t="shared" si="2"/>
        <v>1.1961722488038277E-2</v>
      </c>
      <c r="AH29" s="16">
        <v>0</v>
      </c>
      <c r="AI29" s="16">
        <f t="shared" si="3"/>
        <v>0</v>
      </c>
      <c r="AJ29" s="18"/>
      <c r="AK29" s="18"/>
      <c r="AM29" s="37">
        <f t="shared" si="4"/>
        <v>10.029999999999999</v>
      </c>
      <c r="AN29" s="37">
        <f t="shared" si="5"/>
        <v>10.029999999999999</v>
      </c>
      <c r="AO29" s="18">
        <f t="shared" si="6"/>
        <v>10.029999999999999</v>
      </c>
      <c r="AP29" s="28"/>
      <c r="AQ29" s="28">
        <f t="shared" si="7"/>
        <v>1.0001994017946163</v>
      </c>
      <c r="AR29" s="28">
        <f t="shared" si="8"/>
        <v>1.0001994017946163</v>
      </c>
      <c r="AS29" s="28">
        <f t="shared" si="9"/>
        <v>1.0001994017946163</v>
      </c>
    </row>
    <row r="30" spans="1:45" ht="23.25" x14ac:dyDescent="0.5">
      <c r="A30" s="8" t="s">
        <v>79</v>
      </c>
      <c r="B30" s="8">
        <v>325</v>
      </c>
      <c r="C30" s="9">
        <v>4352</v>
      </c>
      <c r="D30" s="10">
        <v>100</v>
      </c>
      <c r="E30" s="29" t="s">
        <v>109</v>
      </c>
      <c r="F30" s="11">
        <v>0</v>
      </c>
      <c r="G30" s="11">
        <v>1000</v>
      </c>
      <c r="H30" s="12">
        <v>1</v>
      </c>
      <c r="I30" s="10">
        <v>2</v>
      </c>
      <c r="J30" s="10" t="s">
        <v>201</v>
      </c>
      <c r="K30" s="13">
        <v>42117</v>
      </c>
      <c r="L30" s="14" t="s">
        <v>147</v>
      </c>
      <c r="M30" s="16">
        <v>0.33</v>
      </c>
      <c r="N30" s="16">
        <v>0.35</v>
      </c>
      <c r="O30" s="16">
        <v>0.21</v>
      </c>
      <c r="P30" s="16">
        <v>0.11</v>
      </c>
      <c r="Q30" s="16">
        <v>3.3978700000000002</v>
      </c>
      <c r="R30" s="16">
        <v>0.55000000000000004</v>
      </c>
      <c r="S30" s="16">
        <v>0.2</v>
      </c>
      <c r="T30" s="16">
        <v>0.1</v>
      </c>
      <c r="U30" s="16">
        <v>0.15</v>
      </c>
      <c r="V30" s="16">
        <v>10.743600000000001</v>
      </c>
      <c r="W30" s="16">
        <v>0</v>
      </c>
      <c r="X30" s="16">
        <v>0</v>
      </c>
      <c r="Y30" s="16">
        <v>1</v>
      </c>
      <c r="Z30" s="16">
        <v>1.42754</v>
      </c>
      <c r="AA30" s="16">
        <v>269.14999999999998</v>
      </c>
      <c r="AB30" s="16">
        <v>52.1</v>
      </c>
      <c r="AC30" s="16">
        <f t="shared" si="0"/>
        <v>8.4342857142857142</v>
      </c>
      <c r="AD30" s="16">
        <v>651</v>
      </c>
      <c r="AE30" s="16">
        <f t="shared" si="1"/>
        <v>18.600000000000001</v>
      </c>
      <c r="AF30" s="16">
        <v>231.1</v>
      </c>
      <c r="AG30" s="16">
        <f t="shared" si="2"/>
        <v>6.6028571428571423</v>
      </c>
      <c r="AH30" s="16">
        <v>2</v>
      </c>
      <c r="AI30" s="16">
        <f t="shared" si="3"/>
        <v>5.7142857142857148E-2</v>
      </c>
      <c r="AJ30" s="18"/>
      <c r="AK30" s="18"/>
      <c r="AM30" s="37">
        <f t="shared" si="4"/>
        <v>0.99999999999999989</v>
      </c>
      <c r="AN30" s="37">
        <f t="shared" si="5"/>
        <v>1</v>
      </c>
      <c r="AO30" s="18">
        <f t="shared" si="6"/>
        <v>1</v>
      </c>
      <c r="AP30" s="28"/>
      <c r="AQ30" s="28">
        <f t="shared" si="7"/>
        <v>1</v>
      </c>
      <c r="AR30" s="28">
        <f t="shared" si="8"/>
        <v>1</v>
      </c>
      <c r="AS30" s="28">
        <f t="shared" si="9"/>
        <v>1</v>
      </c>
    </row>
    <row r="31" spans="1:45" ht="23.25" x14ac:dyDescent="0.5">
      <c r="A31" s="7"/>
      <c r="B31" s="7"/>
      <c r="C31" s="7"/>
      <c r="D31" s="7"/>
      <c r="E31" s="7"/>
      <c r="F31" s="108" t="s">
        <v>144</v>
      </c>
      <c r="G31" s="108"/>
      <c r="H31" s="82">
        <f>SUM(H4:H30)</f>
        <v>351.58199999999994</v>
      </c>
      <c r="I31" s="76"/>
      <c r="J31" s="76"/>
      <c r="K31" s="76"/>
      <c r="L31" s="76"/>
      <c r="M31" s="77">
        <f t="shared" ref="M31:P31" si="10">SUM(M4:M30)</f>
        <v>172.48000000000002</v>
      </c>
      <c r="N31" s="77">
        <f t="shared" si="10"/>
        <v>102.52999999999999</v>
      </c>
      <c r="O31" s="77">
        <f t="shared" si="10"/>
        <v>49.27</v>
      </c>
      <c r="P31" s="77">
        <f t="shared" si="10"/>
        <v>27.329999999999995</v>
      </c>
      <c r="Q31" s="77" t="s">
        <v>145</v>
      </c>
      <c r="R31" s="77">
        <f t="shared" ref="R31:U31" si="11">SUM(R4:R30)</f>
        <v>328.71999999999997</v>
      </c>
      <c r="S31" s="77">
        <f t="shared" si="11"/>
        <v>18.229999999999997</v>
      </c>
      <c r="T31" s="77">
        <f t="shared" si="11"/>
        <v>3.0700000000000003</v>
      </c>
      <c r="U31" s="77">
        <f t="shared" si="11"/>
        <v>1.56</v>
      </c>
      <c r="V31" s="77" t="s">
        <v>145</v>
      </c>
      <c r="W31" s="74">
        <f t="shared" ref="W31:Y31" si="12">SUM(W4:W30)</f>
        <v>0</v>
      </c>
      <c r="X31" s="74">
        <f t="shared" si="12"/>
        <v>0</v>
      </c>
      <c r="Y31" s="77">
        <f t="shared" si="12"/>
        <v>351.58000000000004</v>
      </c>
      <c r="Z31" s="77" t="s">
        <v>145</v>
      </c>
      <c r="AA31" s="77">
        <f>SUM(AA4:AA30)</f>
        <v>7666.21</v>
      </c>
      <c r="AB31" s="77">
        <f t="shared" ref="AB31" si="13">SUM(AB4:AB30)</f>
        <v>646.34100000000001</v>
      </c>
      <c r="AC31" s="77" t="s">
        <v>145</v>
      </c>
      <c r="AD31" s="77">
        <f>SUM(AD4:AD30)</f>
        <v>1964.086</v>
      </c>
      <c r="AE31" s="77" t="s">
        <v>145</v>
      </c>
      <c r="AF31" s="77">
        <f>SUM(AF4:AF30)</f>
        <v>4657.2800000000007</v>
      </c>
      <c r="AG31" s="77" t="s">
        <v>145</v>
      </c>
      <c r="AH31" s="77">
        <f>SUM(AH4:AH30)</f>
        <v>9.11</v>
      </c>
      <c r="AI31" s="77" t="s">
        <v>145</v>
      </c>
      <c r="AJ31" s="83"/>
      <c r="AK31" s="18"/>
    </row>
    <row r="32" spans="1:45" ht="23.25" x14ac:dyDescent="0.5">
      <c r="A32" s="7"/>
      <c r="B32" s="7"/>
      <c r="C32" s="7"/>
      <c r="D32" s="7"/>
      <c r="E32" s="7"/>
      <c r="F32" s="108" t="s">
        <v>146</v>
      </c>
      <c r="G32" s="108"/>
      <c r="H32" s="76"/>
      <c r="I32" s="76"/>
      <c r="J32" s="76"/>
      <c r="K32" s="76"/>
      <c r="L32" s="76"/>
      <c r="M32" s="77" t="s">
        <v>145</v>
      </c>
      <c r="N32" s="77" t="s">
        <v>145</v>
      </c>
      <c r="O32" s="77" t="s">
        <v>145</v>
      </c>
      <c r="P32" s="77" t="s">
        <v>145</v>
      </c>
      <c r="Q32" s="77">
        <f>SUMPRODUCT(Q4:Q30,H4:H30)/H31</f>
        <v>2.8990779353607419</v>
      </c>
      <c r="R32" s="77" t="s">
        <v>145</v>
      </c>
      <c r="S32" s="77" t="s">
        <v>145</v>
      </c>
      <c r="T32" s="77" t="s">
        <v>145</v>
      </c>
      <c r="U32" s="77" t="s">
        <v>145</v>
      </c>
      <c r="V32" s="77">
        <v>4.34</v>
      </c>
      <c r="W32" s="77" t="s">
        <v>145</v>
      </c>
      <c r="X32" s="77" t="s">
        <v>145</v>
      </c>
      <c r="Y32" s="77" t="s">
        <v>145</v>
      </c>
      <c r="Z32" s="77">
        <v>1.2669999999999999</v>
      </c>
      <c r="AA32" s="77" t="s">
        <v>145</v>
      </c>
      <c r="AB32" s="77" t="s">
        <v>145</v>
      </c>
      <c r="AC32" s="77">
        <f>SUMPRODUCT(AC4:AC30,H4:H30)/H31</f>
        <v>0.64925967280951324</v>
      </c>
      <c r="AD32" s="77" t="s">
        <v>145</v>
      </c>
      <c r="AE32" s="77">
        <f>SUMPRODUCT(AE4:AE30,H4:H30)/H31</f>
        <v>0.15961210430893183</v>
      </c>
      <c r="AF32" s="77" t="s">
        <v>145</v>
      </c>
      <c r="AG32" s="77">
        <f>SUMPRODUCT(AG4:AG30,H4:H30)/H31</f>
        <v>0.37847541357959985</v>
      </c>
      <c r="AH32" s="77" t="s">
        <v>145</v>
      </c>
      <c r="AI32" s="77">
        <f>SUMPRODUCT(AI4:AI30,H4:H30)/H31</f>
        <v>7.403271904867551E-4</v>
      </c>
      <c r="AJ32" s="83"/>
      <c r="AK32" s="18"/>
    </row>
    <row r="33" spans="1:37" x14ac:dyDescent="0.2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</row>
    <row r="44" spans="1:37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</row>
    <row r="45" spans="1:37" ht="23.25" x14ac:dyDescent="0.5">
      <c r="A45" s="107" t="s">
        <v>194</v>
      </c>
      <c r="B45" s="107"/>
      <c r="C45" s="107"/>
      <c r="D45" s="107"/>
      <c r="E45" s="107"/>
      <c r="F45" s="107"/>
      <c r="G45" s="107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ht="69.75" customHeight="1" x14ac:dyDescent="0.2">
      <c r="A46" s="94" t="s">
        <v>160</v>
      </c>
      <c r="B46" s="94" t="s">
        <v>0</v>
      </c>
      <c r="C46" s="97" t="s">
        <v>1</v>
      </c>
      <c r="D46" s="98" t="s">
        <v>2</v>
      </c>
      <c r="E46" s="94" t="s">
        <v>3</v>
      </c>
      <c r="F46" s="94" t="s">
        <v>204</v>
      </c>
      <c r="G46" s="94" t="s">
        <v>205</v>
      </c>
      <c r="H46" s="96" t="s">
        <v>206</v>
      </c>
      <c r="I46" s="94" t="s">
        <v>4</v>
      </c>
      <c r="J46" s="94" t="s">
        <v>5</v>
      </c>
      <c r="K46" s="95" t="s">
        <v>6</v>
      </c>
      <c r="L46" s="94" t="s">
        <v>7</v>
      </c>
      <c r="M46" s="90" t="s">
        <v>207</v>
      </c>
      <c r="N46" s="90"/>
      <c r="O46" s="90"/>
      <c r="P46" s="90"/>
      <c r="Q46" s="89" t="s">
        <v>208</v>
      </c>
      <c r="R46" s="91" t="s">
        <v>211</v>
      </c>
      <c r="S46" s="92"/>
      <c r="T46" s="93"/>
      <c r="U46" s="89" t="s">
        <v>212</v>
      </c>
      <c r="V46" s="87" t="s">
        <v>161</v>
      </c>
      <c r="W46" s="87" t="s">
        <v>233</v>
      </c>
      <c r="X46" s="87" t="s">
        <v>234</v>
      </c>
      <c r="Y46" s="65" t="s">
        <v>162</v>
      </c>
      <c r="Z46" s="87" t="s">
        <v>163</v>
      </c>
      <c r="AA46" s="87" t="s">
        <v>235</v>
      </c>
      <c r="AB46" s="87" t="s">
        <v>219</v>
      </c>
      <c r="AC46" s="63" t="s">
        <v>186</v>
      </c>
      <c r="AD46" s="23"/>
      <c r="AE46" s="23"/>
      <c r="AF46" s="23"/>
      <c r="AG46" s="23"/>
      <c r="AH46" s="23"/>
      <c r="AI46" s="23"/>
      <c r="AJ46" s="23"/>
      <c r="AK46" s="23"/>
    </row>
    <row r="47" spans="1:37" ht="33" customHeight="1" x14ac:dyDescent="0.2">
      <c r="A47" s="94"/>
      <c r="B47" s="94"/>
      <c r="C47" s="97"/>
      <c r="D47" s="98"/>
      <c r="E47" s="94"/>
      <c r="F47" s="94"/>
      <c r="G47" s="94"/>
      <c r="H47" s="96"/>
      <c r="I47" s="94"/>
      <c r="J47" s="94"/>
      <c r="K47" s="95"/>
      <c r="L47" s="94"/>
      <c r="M47" s="61" t="s">
        <v>222</v>
      </c>
      <c r="N47" s="62" t="s">
        <v>223</v>
      </c>
      <c r="O47" s="62" t="s">
        <v>224</v>
      </c>
      <c r="P47" s="61" t="s">
        <v>225</v>
      </c>
      <c r="Q47" s="89"/>
      <c r="R47" s="61" t="s">
        <v>230</v>
      </c>
      <c r="S47" s="62" t="s">
        <v>231</v>
      </c>
      <c r="T47" s="61" t="s">
        <v>232</v>
      </c>
      <c r="U47" s="89"/>
      <c r="V47" s="88"/>
      <c r="W47" s="88"/>
      <c r="X47" s="88"/>
      <c r="Y47" s="66"/>
      <c r="Z47" s="88"/>
      <c r="AA47" s="88"/>
      <c r="AB47" s="88"/>
      <c r="AC47" s="64" t="s">
        <v>236</v>
      </c>
      <c r="AD47" s="23"/>
      <c r="AE47" s="23"/>
      <c r="AF47" s="23"/>
      <c r="AG47" s="23"/>
      <c r="AH47" s="23"/>
      <c r="AI47" s="23"/>
      <c r="AJ47" s="23"/>
      <c r="AK47" s="23"/>
    </row>
    <row r="48" spans="1:37" ht="23.25" x14ac:dyDescent="0.5">
      <c r="A48" s="24" t="s">
        <v>174</v>
      </c>
      <c r="B48" s="27">
        <v>325</v>
      </c>
      <c r="C48" s="27">
        <v>401</v>
      </c>
      <c r="D48" s="27">
        <v>302</v>
      </c>
      <c r="E48" s="27" t="s">
        <v>175</v>
      </c>
      <c r="F48" s="25" t="s">
        <v>176</v>
      </c>
      <c r="G48" s="25" t="s">
        <v>177</v>
      </c>
      <c r="H48" s="27">
        <v>6.9370000000000003</v>
      </c>
      <c r="I48" s="24">
        <v>4</v>
      </c>
      <c r="J48" s="27" t="s">
        <v>202</v>
      </c>
      <c r="K48" s="26">
        <v>42120</v>
      </c>
      <c r="L48" s="24" t="s">
        <v>167</v>
      </c>
      <c r="M48" s="41">
        <v>1.5</v>
      </c>
      <c r="N48" s="41">
        <v>3.3</v>
      </c>
      <c r="O48" s="41">
        <v>1.575</v>
      </c>
      <c r="P48" s="41">
        <v>0.375</v>
      </c>
      <c r="Q48" s="41">
        <v>3.21767</v>
      </c>
      <c r="R48" s="41">
        <v>0</v>
      </c>
      <c r="S48" s="41">
        <v>0</v>
      </c>
      <c r="T48" s="41">
        <v>6.75</v>
      </c>
      <c r="U48" s="41">
        <v>1.0057799999999999</v>
      </c>
      <c r="V48" s="34">
        <v>73</v>
      </c>
      <c r="W48" s="34">
        <v>99</v>
      </c>
      <c r="X48" s="34">
        <v>85</v>
      </c>
      <c r="Y48" s="34">
        <v>21</v>
      </c>
      <c r="Z48" s="34">
        <v>21</v>
      </c>
      <c r="AA48" s="41">
        <v>48.26</v>
      </c>
      <c r="AB48" s="41">
        <v>0.19876850841244667</v>
      </c>
      <c r="AC48" s="34">
        <v>49</v>
      </c>
      <c r="AD48" s="23"/>
      <c r="AE48" s="23"/>
      <c r="AF48" s="23"/>
      <c r="AG48" s="23"/>
      <c r="AH48" s="23"/>
      <c r="AI48" s="23"/>
      <c r="AJ48" s="23"/>
      <c r="AK48" s="23"/>
    </row>
    <row r="49" spans="1:37" s="28" customFormat="1" ht="23.25" x14ac:dyDescent="0.5">
      <c r="A49" s="29" t="s">
        <v>174</v>
      </c>
      <c r="B49" s="32">
        <v>325</v>
      </c>
      <c r="C49" s="32">
        <v>401</v>
      </c>
      <c r="D49" s="32">
        <v>302</v>
      </c>
      <c r="E49" s="32" t="s">
        <v>175</v>
      </c>
      <c r="F49" s="30" t="s">
        <v>177</v>
      </c>
      <c r="G49" s="30" t="s">
        <v>176</v>
      </c>
      <c r="H49" s="32">
        <v>6.9370000000000003</v>
      </c>
      <c r="I49" s="29">
        <v>4</v>
      </c>
      <c r="J49" s="32" t="s">
        <v>35</v>
      </c>
      <c r="K49" s="31">
        <v>42120</v>
      </c>
      <c r="L49" s="29" t="s">
        <v>167</v>
      </c>
      <c r="M49" s="41">
        <v>1.35</v>
      </c>
      <c r="N49" s="41">
        <v>3.5249999999999999</v>
      </c>
      <c r="O49" s="41">
        <v>1.2</v>
      </c>
      <c r="P49" s="41">
        <v>0.7</v>
      </c>
      <c r="Q49" s="41">
        <v>3.3387500000000001</v>
      </c>
      <c r="R49" s="41">
        <v>0</v>
      </c>
      <c r="S49" s="41">
        <v>0</v>
      </c>
      <c r="T49" s="41">
        <v>6.7750000000000004</v>
      </c>
      <c r="U49" s="41">
        <v>1.1237900000000001</v>
      </c>
      <c r="V49" s="34">
        <v>116</v>
      </c>
      <c r="W49" s="34">
        <v>116</v>
      </c>
      <c r="X49" s="34">
        <v>139</v>
      </c>
      <c r="Y49" s="34">
        <v>27</v>
      </c>
      <c r="Z49" s="34">
        <v>20</v>
      </c>
      <c r="AA49" s="41">
        <v>19.73</v>
      </c>
      <c r="AB49" s="41">
        <v>8.1261969974669987E-2</v>
      </c>
      <c r="AC49" s="34">
        <v>36</v>
      </c>
    </row>
    <row r="50" spans="1:37" s="28" customFormat="1" ht="23.25" x14ac:dyDescent="0.5">
      <c r="A50" s="29" t="s">
        <v>79</v>
      </c>
      <c r="B50" s="29">
        <v>325</v>
      </c>
      <c r="C50" s="9">
        <v>4008</v>
      </c>
      <c r="D50" s="10">
        <v>100</v>
      </c>
      <c r="E50" s="29" t="s">
        <v>81</v>
      </c>
      <c r="F50" s="11">
        <v>0</v>
      </c>
      <c r="G50" s="11">
        <v>2002</v>
      </c>
      <c r="H50" s="12">
        <v>2.0019999999999998</v>
      </c>
      <c r="I50" s="10">
        <v>6</v>
      </c>
      <c r="J50" s="10" t="s">
        <v>202</v>
      </c>
      <c r="K50" s="13">
        <v>42117</v>
      </c>
      <c r="L50" s="29" t="s">
        <v>167</v>
      </c>
      <c r="M50" s="16">
        <v>0.4</v>
      </c>
      <c r="N50" s="16">
        <v>0.95</v>
      </c>
      <c r="O50" s="16">
        <v>0.47499999999999998</v>
      </c>
      <c r="P50" s="16">
        <v>0.17499999999999999</v>
      </c>
      <c r="Q50" s="16">
        <v>3.6772200000000002</v>
      </c>
      <c r="R50" s="41">
        <v>0</v>
      </c>
      <c r="S50" s="41">
        <v>0</v>
      </c>
      <c r="T50" s="41">
        <v>2</v>
      </c>
      <c r="U50" s="41">
        <v>1.321</v>
      </c>
      <c r="V50" s="34">
        <v>3</v>
      </c>
      <c r="W50" s="34">
        <v>9</v>
      </c>
      <c r="X50" s="34">
        <v>2</v>
      </c>
      <c r="Y50" s="34">
        <v>3</v>
      </c>
      <c r="Z50" s="34">
        <v>1</v>
      </c>
      <c r="AA50" s="41">
        <v>0</v>
      </c>
      <c r="AB50" s="41">
        <v>0</v>
      </c>
      <c r="AC50" s="34">
        <v>13</v>
      </c>
    </row>
    <row r="51" spans="1:37" ht="23.25" x14ac:dyDescent="0.5">
      <c r="A51" s="29" t="s">
        <v>79</v>
      </c>
      <c r="B51" s="29">
        <v>325</v>
      </c>
      <c r="C51" s="9">
        <v>4291</v>
      </c>
      <c r="D51" s="10">
        <v>100</v>
      </c>
      <c r="E51" s="29" t="s">
        <v>105</v>
      </c>
      <c r="F51" s="11">
        <v>0</v>
      </c>
      <c r="G51" s="11">
        <v>900</v>
      </c>
      <c r="H51" s="12">
        <v>0.9</v>
      </c>
      <c r="I51" s="10">
        <v>2</v>
      </c>
      <c r="J51" s="10" t="s">
        <v>201</v>
      </c>
      <c r="K51" s="13">
        <v>42117</v>
      </c>
      <c r="L51" s="29" t="s">
        <v>167</v>
      </c>
      <c r="M51" s="16">
        <v>0.25</v>
      </c>
      <c r="N51" s="16">
        <v>0.47499999999999998</v>
      </c>
      <c r="O51" s="16">
        <v>0.125</v>
      </c>
      <c r="P51" s="16">
        <v>0.05</v>
      </c>
      <c r="Q51" s="16">
        <v>3.621</v>
      </c>
      <c r="R51" s="41">
        <v>0</v>
      </c>
      <c r="S51" s="41">
        <v>0</v>
      </c>
      <c r="T51" s="41">
        <v>0.9</v>
      </c>
      <c r="U51" s="41">
        <v>1.2509999999999999</v>
      </c>
      <c r="V51" s="34">
        <v>3</v>
      </c>
      <c r="W51" s="34">
        <v>2</v>
      </c>
      <c r="X51" s="34">
        <v>0</v>
      </c>
      <c r="Y51" s="34">
        <v>0</v>
      </c>
      <c r="Z51" s="34">
        <v>1</v>
      </c>
      <c r="AA51" s="41">
        <v>0</v>
      </c>
      <c r="AB51" s="41">
        <v>0</v>
      </c>
      <c r="AC51" s="34">
        <v>3</v>
      </c>
      <c r="AD51" s="22"/>
      <c r="AE51" s="22"/>
      <c r="AF51" s="22"/>
      <c r="AG51" s="22"/>
      <c r="AH51" s="22"/>
      <c r="AI51" s="22"/>
      <c r="AJ51" s="22"/>
      <c r="AK51" s="22"/>
    </row>
    <row r="52" spans="1:37" ht="23.25" x14ac:dyDescent="0.5">
      <c r="A52" s="23"/>
      <c r="B52" s="23"/>
      <c r="C52" s="23"/>
      <c r="D52" s="23"/>
      <c r="E52" s="23"/>
      <c r="F52" s="109" t="s">
        <v>144</v>
      </c>
      <c r="G52" s="110"/>
      <c r="H52" s="78">
        <f>SUM(H48:H51)</f>
        <v>16.776</v>
      </c>
      <c r="I52" s="79"/>
      <c r="J52" s="79"/>
      <c r="K52" s="79"/>
      <c r="L52" s="79"/>
      <c r="M52" s="80">
        <f t="shared" ref="M52:P52" si="14">SUM(M48:M51)</f>
        <v>3.5</v>
      </c>
      <c r="N52" s="80">
        <f t="shared" si="14"/>
        <v>8.25</v>
      </c>
      <c r="O52" s="80">
        <f t="shared" si="14"/>
        <v>3.375</v>
      </c>
      <c r="P52" s="80">
        <f t="shared" si="14"/>
        <v>1.3</v>
      </c>
      <c r="Q52" s="80" t="s">
        <v>145</v>
      </c>
      <c r="R52" s="80">
        <f>SUM(R48:R51)</f>
        <v>0</v>
      </c>
      <c r="S52" s="80">
        <f t="shared" ref="S52:T52" si="15">SUM(S48:S51)</f>
        <v>0</v>
      </c>
      <c r="T52" s="80">
        <f t="shared" si="15"/>
        <v>16.425000000000001</v>
      </c>
      <c r="U52" s="80" t="s">
        <v>145</v>
      </c>
      <c r="V52" s="81">
        <v>189</v>
      </c>
      <c r="W52" s="81">
        <v>215</v>
      </c>
      <c r="X52" s="81">
        <v>224</v>
      </c>
      <c r="Y52" s="81">
        <v>48</v>
      </c>
      <c r="Z52" s="81">
        <v>41</v>
      </c>
      <c r="AA52" s="80">
        <v>67.989999999999995</v>
      </c>
      <c r="AB52" s="80" t="s">
        <v>145</v>
      </c>
      <c r="AC52" s="81">
        <f>SUM(AC48:AC51)</f>
        <v>101</v>
      </c>
      <c r="AD52" s="75"/>
      <c r="AE52" s="22"/>
      <c r="AF52" s="22"/>
      <c r="AG52" s="22"/>
      <c r="AH52" s="22"/>
      <c r="AI52" s="22"/>
      <c r="AJ52" s="22"/>
      <c r="AK52" s="22"/>
    </row>
    <row r="53" spans="1:37" ht="23.25" x14ac:dyDescent="0.5">
      <c r="A53" s="23"/>
      <c r="B53" s="23"/>
      <c r="C53" s="23"/>
      <c r="D53" s="23"/>
      <c r="E53" s="23"/>
      <c r="F53" s="109" t="s">
        <v>146</v>
      </c>
      <c r="G53" s="110"/>
      <c r="H53" s="79"/>
      <c r="I53" s="79"/>
      <c r="J53" s="79"/>
      <c r="K53" s="79"/>
      <c r="L53" s="79"/>
      <c r="M53" s="80" t="s">
        <v>145</v>
      </c>
      <c r="N53" s="80" t="s">
        <v>145</v>
      </c>
      <c r="O53" s="80" t="s">
        <v>145</v>
      </c>
      <c r="P53" s="80" t="s">
        <v>145</v>
      </c>
      <c r="Q53" s="80">
        <v>3.2782100000000001</v>
      </c>
      <c r="R53" s="80"/>
      <c r="S53" s="80"/>
      <c r="T53" s="80"/>
      <c r="U53" s="80">
        <v>1.0647849999999999</v>
      </c>
      <c r="V53" s="78" t="s">
        <v>145</v>
      </c>
      <c r="W53" s="78" t="s">
        <v>145</v>
      </c>
      <c r="X53" s="78" t="s">
        <v>145</v>
      </c>
      <c r="Y53" s="78" t="s">
        <v>145</v>
      </c>
      <c r="Z53" s="78" t="s">
        <v>145</v>
      </c>
      <c r="AA53" s="80" t="s">
        <v>145</v>
      </c>
      <c r="AB53" s="80">
        <v>0.14001523919355832</v>
      </c>
      <c r="AC53" s="78" t="s">
        <v>145</v>
      </c>
      <c r="AD53" s="75"/>
      <c r="AE53" s="22"/>
      <c r="AF53" s="22"/>
      <c r="AG53" s="22"/>
      <c r="AH53" s="22"/>
      <c r="AI53" s="22"/>
      <c r="AJ53" s="22"/>
      <c r="AK53" s="22"/>
    </row>
  </sheetData>
  <mergeCells count="55">
    <mergeCell ref="A1:G1"/>
    <mergeCell ref="A45:G45"/>
    <mergeCell ref="F31:G31"/>
    <mergeCell ref="F32:G32"/>
    <mergeCell ref="F52:G52"/>
    <mergeCell ref="F2:F3"/>
    <mergeCell ref="A2:A3"/>
    <mergeCell ref="B2:B3"/>
    <mergeCell ref="C2:C3"/>
    <mergeCell ref="D2:D3"/>
    <mergeCell ref="E2:E3"/>
    <mergeCell ref="W2:Y2"/>
    <mergeCell ref="AG2:AG3"/>
    <mergeCell ref="AH2:AH3"/>
    <mergeCell ref="F53:G53"/>
    <mergeCell ref="W46:W47"/>
    <mergeCell ref="G46:G47"/>
    <mergeCell ref="M2:P2"/>
    <mergeCell ref="Q2:Q3"/>
    <mergeCell ref="X46:X47"/>
    <mergeCell ref="Z46:Z47"/>
    <mergeCell ref="AA46:AA47"/>
    <mergeCell ref="AB46:AB47"/>
    <mergeCell ref="I46:I47"/>
    <mergeCell ref="J46:J47"/>
    <mergeCell ref="K46:K47"/>
    <mergeCell ref="L46:L47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R2:U2"/>
    <mergeCell ref="V2:V3"/>
    <mergeCell ref="V46:V47"/>
    <mergeCell ref="U46:U47"/>
    <mergeCell ref="M46:P46"/>
    <mergeCell ref="Q46:Q47"/>
    <mergeCell ref="R46:T46"/>
    <mergeCell ref="H46:H47"/>
    <mergeCell ref="F46:F47"/>
    <mergeCell ref="A46:A47"/>
    <mergeCell ref="B46:B47"/>
    <mergeCell ref="C46:C47"/>
    <mergeCell ref="D46:D47"/>
    <mergeCell ref="E46:E47"/>
  </mergeCells>
  <printOptions horizontalCentered="1"/>
  <pageMargins left="0.66500000000000004" right="0.25" top="0.75" bottom="0.75" header="0.3" footer="0.3"/>
  <pageSetup paperSize="8" scale="41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view="pageLayout" zoomScale="70" zoomScaleNormal="90" zoomScalePageLayoutView="70" workbookViewId="0">
      <selection activeCell="R90" sqref="R90"/>
    </sheetView>
  </sheetViews>
  <sheetFormatPr defaultRowHeight="14.25" x14ac:dyDescent="0.2"/>
  <cols>
    <col min="1" max="1" width="35.12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7" width="11.1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3" customWidth="1"/>
    <col min="33" max="33" width="11" customWidth="1"/>
    <col min="34" max="34" width="11.75" style="28" customWidth="1"/>
    <col min="35" max="35" width="9" customWidth="1"/>
  </cols>
  <sheetData>
    <row r="1" spans="1:38" ht="23.25" x14ac:dyDescent="0.5">
      <c r="A1" s="107" t="s">
        <v>195</v>
      </c>
      <c r="B1" s="107"/>
      <c r="C1" s="107"/>
      <c r="D1" s="107"/>
      <c r="E1" s="107"/>
      <c r="F1" s="107"/>
      <c r="G1" s="10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8" ht="23.25" customHeight="1" x14ac:dyDescent="0.2">
      <c r="A2" s="94" t="s">
        <v>160</v>
      </c>
      <c r="B2" s="94" t="s">
        <v>0</v>
      </c>
      <c r="C2" s="97" t="s">
        <v>1</v>
      </c>
      <c r="D2" s="98" t="s">
        <v>2</v>
      </c>
      <c r="E2" s="94" t="s">
        <v>3</v>
      </c>
      <c r="F2" s="94" t="s">
        <v>204</v>
      </c>
      <c r="G2" s="94" t="s">
        <v>205</v>
      </c>
      <c r="H2" s="96" t="s">
        <v>206</v>
      </c>
      <c r="I2" s="94" t="s">
        <v>4</v>
      </c>
      <c r="J2" s="94" t="s">
        <v>5</v>
      </c>
      <c r="K2" s="95" t="s">
        <v>6</v>
      </c>
      <c r="L2" s="94" t="s">
        <v>7</v>
      </c>
      <c r="M2" s="90" t="s">
        <v>207</v>
      </c>
      <c r="N2" s="90"/>
      <c r="O2" s="90"/>
      <c r="P2" s="90"/>
      <c r="Q2" s="89" t="s">
        <v>208</v>
      </c>
      <c r="R2" s="90" t="s">
        <v>209</v>
      </c>
      <c r="S2" s="90"/>
      <c r="T2" s="90"/>
      <c r="U2" s="90"/>
      <c r="V2" s="89" t="s">
        <v>210</v>
      </c>
      <c r="W2" s="91" t="s">
        <v>211</v>
      </c>
      <c r="X2" s="92"/>
      <c r="Y2" s="93"/>
      <c r="Z2" s="89" t="s">
        <v>212</v>
      </c>
      <c r="AA2" s="104" t="s">
        <v>213</v>
      </c>
      <c r="AB2" s="104" t="s">
        <v>214</v>
      </c>
      <c r="AC2" s="100" t="s">
        <v>215</v>
      </c>
      <c r="AD2" s="87" t="s">
        <v>216</v>
      </c>
      <c r="AE2" s="102" t="s">
        <v>217</v>
      </c>
      <c r="AF2" s="87" t="s">
        <v>218</v>
      </c>
      <c r="AG2" s="100" t="s">
        <v>219</v>
      </c>
      <c r="AH2" s="87" t="s">
        <v>220</v>
      </c>
      <c r="AI2" s="87" t="s">
        <v>221</v>
      </c>
    </row>
    <row r="3" spans="1:38" ht="42.75" customHeight="1" x14ac:dyDescent="0.2">
      <c r="A3" s="94"/>
      <c r="B3" s="94"/>
      <c r="C3" s="97"/>
      <c r="D3" s="98"/>
      <c r="E3" s="94"/>
      <c r="F3" s="94"/>
      <c r="G3" s="94"/>
      <c r="H3" s="96"/>
      <c r="I3" s="94"/>
      <c r="J3" s="94"/>
      <c r="K3" s="95"/>
      <c r="L3" s="94"/>
      <c r="M3" s="67" t="s">
        <v>222</v>
      </c>
      <c r="N3" s="68" t="s">
        <v>223</v>
      </c>
      <c r="O3" s="68" t="s">
        <v>224</v>
      </c>
      <c r="P3" s="67" t="s">
        <v>225</v>
      </c>
      <c r="Q3" s="89"/>
      <c r="R3" s="67" t="s">
        <v>226</v>
      </c>
      <c r="S3" s="68" t="s">
        <v>227</v>
      </c>
      <c r="T3" s="68" t="s">
        <v>228</v>
      </c>
      <c r="U3" s="67" t="s">
        <v>229</v>
      </c>
      <c r="V3" s="89"/>
      <c r="W3" s="67" t="s">
        <v>230</v>
      </c>
      <c r="X3" s="68" t="s">
        <v>231</v>
      </c>
      <c r="Y3" s="67" t="s">
        <v>232</v>
      </c>
      <c r="Z3" s="89"/>
      <c r="AA3" s="104"/>
      <c r="AB3" s="104"/>
      <c r="AC3" s="101"/>
      <c r="AD3" s="88"/>
      <c r="AE3" s="103"/>
      <c r="AF3" s="88"/>
      <c r="AG3" s="101"/>
      <c r="AH3" s="88"/>
      <c r="AI3" s="88"/>
    </row>
    <row r="4" spans="1:38" ht="23.25" x14ac:dyDescent="0.5">
      <c r="A4" s="8" t="s">
        <v>62</v>
      </c>
      <c r="B4" s="8">
        <v>326</v>
      </c>
      <c r="C4" s="9">
        <v>403</v>
      </c>
      <c r="D4" s="10">
        <v>201</v>
      </c>
      <c r="E4" s="8" t="s">
        <v>63</v>
      </c>
      <c r="F4" s="11">
        <v>14276</v>
      </c>
      <c r="G4" s="11">
        <v>32352</v>
      </c>
      <c r="H4" s="12">
        <v>18.076000000000001</v>
      </c>
      <c r="I4" s="10">
        <v>4</v>
      </c>
      <c r="J4" s="10" t="s">
        <v>200</v>
      </c>
      <c r="K4" s="13">
        <v>42124</v>
      </c>
      <c r="L4" s="14" t="s">
        <v>147</v>
      </c>
      <c r="M4" s="16">
        <v>10.85</v>
      </c>
      <c r="N4" s="16">
        <v>4.0750000000000002</v>
      </c>
      <c r="O4" s="16">
        <v>2.2000000000000002</v>
      </c>
      <c r="P4" s="16">
        <v>0.95</v>
      </c>
      <c r="Q4" s="16">
        <v>2.5159899999999999</v>
      </c>
      <c r="R4" s="16">
        <v>14.975</v>
      </c>
      <c r="S4" s="16">
        <v>2.4750000000000001</v>
      </c>
      <c r="T4" s="16">
        <v>0.5</v>
      </c>
      <c r="U4" s="16">
        <v>0.125</v>
      </c>
      <c r="V4" s="16">
        <v>6.1505000000000001</v>
      </c>
      <c r="W4" s="16">
        <v>0</v>
      </c>
      <c r="X4" s="16">
        <v>0</v>
      </c>
      <c r="Y4" s="16">
        <v>18.074999999999999</v>
      </c>
      <c r="Z4" s="16">
        <v>1.2442599999999999</v>
      </c>
      <c r="AA4" s="16">
        <v>104.78</v>
      </c>
      <c r="AB4" s="16">
        <v>45.19</v>
      </c>
      <c r="AC4" s="16">
        <f>(AA4+AB4*0.5)/(3.5*H4*1000)*100</f>
        <v>0.20133246925678874</v>
      </c>
      <c r="AD4" s="16">
        <v>29.03</v>
      </c>
      <c r="AE4" s="16">
        <v>4.5885625770556063E-2</v>
      </c>
      <c r="AF4" s="15">
        <v>189.15</v>
      </c>
      <c r="AG4" s="15">
        <v>0.29897575316915875</v>
      </c>
      <c r="AH4" s="15">
        <v>0</v>
      </c>
      <c r="AI4" s="15">
        <f>AH4/(3.5*H4*1000)*100</f>
        <v>0</v>
      </c>
      <c r="AK4" s="18"/>
      <c r="AL4" s="18"/>
    </row>
    <row r="5" spans="1:38" ht="23.25" x14ac:dyDescent="0.5">
      <c r="A5" s="8" t="s">
        <v>62</v>
      </c>
      <c r="B5" s="8">
        <v>326</v>
      </c>
      <c r="C5" s="9">
        <v>403</v>
      </c>
      <c r="D5" s="10">
        <v>201</v>
      </c>
      <c r="E5" s="8" t="s">
        <v>63</v>
      </c>
      <c r="F5" s="11">
        <v>32352</v>
      </c>
      <c r="G5" s="11">
        <v>14276</v>
      </c>
      <c r="H5" s="12">
        <v>18.076000000000001</v>
      </c>
      <c r="I5" s="10">
        <v>4</v>
      </c>
      <c r="J5" s="10" t="s">
        <v>11</v>
      </c>
      <c r="K5" s="13">
        <v>42124</v>
      </c>
      <c r="L5" s="14" t="s">
        <v>147</v>
      </c>
      <c r="M5" s="16">
        <v>9.85</v>
      </c>
      <c r="N5" s="16">
        <v>3.65</v>
      </c>
      <c r="O5" s="16">
        <v>2.75</v>
      </c>
      <c r="P5" s="16">
        <v>1.85</v>
      </c>
      <c r="Q5" s="16">
        <v>2.8201399999999999</v>
      </c>
      <c r="R5" s="16">
        <v>12.425000000000001</v>
      </c>
      <c r="S5" s="16">
        <v>3.3250000000000002</v>
      </c>
      <c r="T5" s="16">
        <v>1.65</v>
      </c>
      <c r="U5" s="16">
        <v>0.7</v>
      </c>
      <c r="V5" s="16">
        <v>8.3898100000000007</v>
      </c>
      <c r="W5" s="16">
        <v>0</v>
      </c>
      <c r="X5" s="16">
        <v>0</v>
      </c>
      <c r="Y5" s="16">
        <v>18.100000000000001</v>
      </c>
      <c r="Z5" s="16">
        <v>1.0919300000000001</v>
      </c>
      <c r="AA5" s="16">
        <v>37.75</v>
      </c>
      <c r="AB5" s="16">
        <v>0</v>
      </c>
      <c r="AC5" s="16">
        <f t="shared" ref="AC5:AC20" si="0">(AA5+AB5*0.5)/(3.5*H5*1000)*100</f>
        <v>5.9668700407801978E-2</v>
      </c>
      <c r="AD5" s="16">
        <v>31.63</v>
      </c>
      <c r="AE5" s="16">
        <v>4.9995258116523875E-2</v>
      </c>
      <c r="AF5" s="15">
        <v>63.87</v>
      </c>
      <c r="AG5" s="15">
        <v>0.10095469920652482</v>
      </c>
      <c r="AH5" s="15">
        <v>0</v>
      </c>
      <c r="AI5" s="15">
        <f t="shared" ref="AI5:AI20" si="1">AH5/(3.5*H5*1000)*100</f>
        <v>0</v>
      </c>
      <c r="AK5" s="18"/>
      <c r="AL5" s="18"/>
    </row>
    <row r="6" spans="1:38" s="6" customFormat="1" ht="23.25" x14ac:dyDescent="0.5">
      <c r="A6" s="8" t="s">
        <v>62</v>
      </c>
      <c r="B6" s="8">
        <v>326</v>
      </c>
      <c r="C6" s="9">
        <v>4015</v>
      </c>
      <c r="D6" s="10">
        <v>201</v>
      </c>
      <c r="E6" s="8" t="s">
        <v>64</v>
      </c>
      <c r="F6" s="11" t="s">
        <v>151</v>
      </c>
      <c r="G6" s="11" t="s">
        <v>150</v>
      </c>
      <c r="H6" s="12">
        <v>36.229999999999997</v>
      </c>
      <c r="I6" s="10">
        <v>4</v>
      </c>
      <c r="J6" s="10" t="s">
        <v>11</v>
      </c>
      <c r="K6" s="13">
        <v>42125</v>
      </c>
      <c r="L6" s="14" t="s">
        <v>147</v>
      </c>
      <c r="M6" s="16">
        <v>30.9</v>
      </c>
      <c r="N6" s="16">
        <v>3.65</v>
      </c>
      <c r="O6" s="16">
        <v>1.3</v>
      </c>
      <c r="P6" s="16">
        <v>0.52500000000000002</v>
      </c>
      <c r="Q6" s="16">
        <v>1.88236</v>
      </c>
      <c r="R6" s="16">
        <v>36.299999999999997</v>
      </c>
      <c r="S6" s="16">
        <v>7.4999999999999997E-2</v>
      </c>
      <c r="T6" s="16">
        <v>0</v>
      </c>
      <c r="U6" s="16">
        <v>0</v>
      </c>
      <c r="V6" s="16">
        <v>2.9120599999999999</v>
      </c>
      <c r="W6" s="16">
        <v>0</v>
      </c>
      <c r="X6" s="16">
        <v>0</v>
      </c>
      <c r="Y6" s="16">
        <v>36.374999999999993</v>
      </c>
      <c r="Z6" s="16">
        <v>1.3465199999999999</v>
      </c>
      <c r="AA6" s="16">
        <v>25.63</v>
      </c>
      <c r="AB6" s="16">
        <v>3.48</v>
      </c>
      <c r="AC6" s="16">
        <f t="shared" si="0"/>
        <v>2.1584322384764008E-2</v>
      </c>
      <c r="AD6" s="16">
        <v>129.63</v>
      </c>
      <c r="AE6" s="16">
        <v>0.15425715475694601</v>
      </c>
      <c r="AF6" s="15">
        <v>0.25</v>
      </c>
      <c r="AG6" s="15">
        <v>-2.97495091330993E-4</v>
      </c>
      <c r="AH6" s="15">
        <v>0</v>
      </c>
      <c r="AI6" s="15">
        <f t="shared" si="1"/>
        <v>0</v>
      </c>
      <c r="AK6" s="18"/>
      <c r="AL6" s="18"/>
    </row>
    <row r="7" spans="1:38" ht="23.25" x14ac:dyDescent="0.5">
      <c r="A7" s="8" t="s">
        <v>62</v>
      </c>
      <c r="B7" s="8">
        <v>326</v>
      </c>
      <c r="C7" s="9">
        <v>4015</v>
      </c>
      <c r="D7" s="10">
        <v>202</v>
      </c>
      <c r="E7" s="8" t="s">
        <v>65</v>
      </c>
      <c r="F7" s="11">
        <v>60745</v>
      </c>
      <c r="G7" s="11">
        <v>80896</v>
      </c>
      <c r="H7" s="12">
        <v>20.151</v>
      </c>
      <c r="I7" s="10">
        <v>2</v>
      </c>
      <c r="J7" s="10" t="s">
        <v>16</v>
      </c>
      <c r="K7" s="13">
        <v>42125</v>
      </c>
      <c r="L7" s="14" t="s">
        <v>147</v>
      </c>
      <c r="M7" s="16">
        <v>13.425000000000001</v>
      </c>
      <c r="N7" s="16">
        <v>4.3250000000000002</v>
      </c>
      <c r="O7" s="16">
        <v>1.85</v>
      </c>
      <c r="P7" s="16">
        <v>0.57499999999999996</v>
      </c>
      <c r="Q7" s="16">
        <v>2.3836900000000001</v>
      </c>
      <c r="R7" s="16">
        <v>18.55</v>
      </c>
      <c r="S7" s="16">
        <v>1.4</v>
      </c>
      <c r="T7" s="16">
        <v>0.17499999999999999</v>
      </c>
      <c r="U7" s="16">
        <v>0.05</v>
      </c>
      <c r="V7" s="16">
        <v>4.5724600000000004</v>
      </c>
      <c r="W7" s="16">
        <v>0</v>
      </c>
      <c r="X7" s="16">
        <v>0</v>
      </c>
      <c r="Y7" s="16">
        <v>20.175000000000001</v>
      </c>
      <c r="Z7" s="16">
        <v>1.2010000000000001</v>
      </c>
      <c r="AA7" s="16">
        <v>18.07</v>
      </c>
      <c r="AB7" s="16">
        <v>141.27000000000001</v>
      </c>
      <c r="AC7" s="16">
        <f t="shared" si="0"/>
        <v>0.12577185109565639</v>
      </c>
      <c r="AD7" s="16">
        <v>0</v>
      </c>
      <c r="AE7" s="16">
        <v>0</v>
      </c>
      <c r="AF7" s="15">
        <v>0</v>
      </c>
      <c r="AG7" s="15">
        <v>0</v>
      </c>
      <c r="AH7" s="15">
        <v>0</v>
      </c>
      <c r="AI7" s="15">
        <f t="shared" si="1"/>
        <v>0</v>
      </c>
      <c r="AK7" s="18"/>
      <c r="AL7" s="18"/>
    </row>
    <row r="8" spans="1:38" ht="23.25" x14ac:dyDescent="0.5">
      <c r="A8" s="8" t="s">
        <v>62</v>
      </c>
      <c r="B8" s="8">
        <v>326</v>
      </c>
      <c r="C8" s="9">
        <v>4019</v>
      </c>
      <c r="D8" s="10">
        <v>100</v>
      </c>
      <c r="E8" s="8" t="s">
        <v>66</v>
      </c>
      <c r="F8" s="11">
        <v>1000</v>
      </c>
      <c r="G8" s="11">
        <v>28171</v>
      </c>
      <c r="H8" s="12">
        <v>27.170999999999999</v>
      </c>
      <c r="I8" s="10">
        <v>2</v>
      </c>
      <c r="J8" s="10" t="s">
        <v>201</v>
      </c>
      <c r="K8" s="13">
        <v>42125</v>
      </c>
      <c r="L8" s="14" t="s">
        <v>147</v>
      </c>
      <c r="M8" s="16">
        <v>17.350000000000001</v>
      </c>
      <c r="N8" s="16">
        <v>5.9749999999999996</v>
      </c>
      <c r="O8" s="16">
        <v>2.9249999999999998</v>
      </c>
      <c r="P8" s="16">
        <v>2.3250000000000002</v>
      </c>
      <c r="Q8" s="16">
        <v>2.6973799999999999</v>
      </c>
      <c r="R8" s="16">
        <v>27.2</v>
      </c>
      <c r="S8" s="16">
        <v>1.175</v>
      </c>
      <c r="T8" s="16">
        <v>0.15</v>
      </c>
      <c r="U8" s="16">
        <v>0.05</v>
      </c>
      <c r="V8" s="16">
        <v>3.85663</v>
      </c>
      <c r="W8" s="16">
        <v>0</v>
      </c>
      <c r="X8" s="16">
        <v>0</v>
      </c>
      <c r="Y8" s="16">
        <v>28.575000000000003</v>
      </c>
      <c r="Z8" s="16">
        <v>1.1824600000000001</v>
      </c>
      <c r="AA8" s="16">
        <v>467.82</v>
      </c>
      <c r="AB8" s="16">
        <v>92.48</v>
      </c>
      <c r="AC8" s="16">
        <f t="shared" si="0"/>
        <v>0.54055531895876374</v>
      </c>
      <c r="AD8" s="16">
        <v>280</v>
      </c>
      <c r="AE8" s="16">
        <v>0.29443156306356039</v>
      </c>
      <c r="AF8" s="15">
        <v>245</v>
      </c>
      <c r="AG8" s="15">
        <v>0.25762761768061537</v>
      </c>
      <c r="AH8" s="15">
        <v>0</v>
      </c>
      <c r="AI8" s="15">
        <f t="shared" si="1"/>
        <v>0</v>
      </c>
      <c r="AK8" s="18"/>
      <c r="AL8" s="18"/>
    </row>
    <row r="9" spans="1:38" ht="23.25" x14ac:dyDescent="0.5">
      <c r="A9" s="8" t="s">
        <v>62</v>
      </c>
      <c r="B9" s="8">
        <v>326</v>
      </c>
      <c r="C9" s="9">
        <v>4038</v>
      </c>
      <c r="D9" s="10">
        <v>200</v>
      </c>
      <c r="E9" s="8" t="s">
        <v>67</v>
      </c>
      <c r="F9" s="11">
        <v>54173</v>
      </c>
      <c r="G9" s="11">
        <v>64241</v>
      </c>
      <c r="H9" s="12">
        <v>10.068</v>
      </c>
      <c r="I9" s="10">
        <v>2</v>
      </c>
      <c r="J9" s="10" t="s">
        <v>201</v>
      </c>
      <c r="K9" s="13">
        <v>42125</v>
      </c>
      <c r="L9" s="14" t="s">
        <v>147</v>
      </c>
      <c r="M9" s="16">
        <v>6.7249999999999996</v>
      </c>
      <c r="N9" s="16">
        <v>2.125</v>
      </c>
      <c r="O9" s="16">
        <v>0.75</v>
      </c>
      <c r="P9" s="16">
        <v>0.3</v>
      </c>
      <c r="Q9" s="16">
        <v>2.3420000000000001</v>
      </c>
      <c r="R9" s="16">
        <v>9.2750000000000004</v>
      </c>
      <c r="S9" s="16">
        <v>0.5</v>
      </c>
      <c r="T9" s="16">
        <v>0.125</v>
      </c>
      <c r="U9" s="16">
        <v>0</v>
      </c>
      <c r="V9" s="16">
        <v>4.7709000000000001</v>
      </c>
      <c r="W9" s="16">
        <v>0</v>
      </c>
      <c r="X9" s="16">
        <v>0</v>
      </c>
      <c r="Y9" s="16">
        <v>9.9</v>
      </c>
      <c r="Z9" s="16">
        <v>1.0831599999999999</v>
      </c>
      <c r="AA9" s="16">
        <v>62.32</v>
      </c>
      <c r="AB9" s="16">
        <v>0</v>
      </c>
      <c r="AC9" s="16">
        <f t="shared" si="0"/>
        <v>0.17685453203927579</v>
      </c>
      <c r="AD9" s="16">
        <v>0</v>
      </c>
      <c r="AE9" s="16">
        <v>0</v>
      </c>
      <c r="AF9" s="15">
        <v>0</v>
      </c>
      <c r="AG9" s="15">
        <v>0</v>
      </c>
      <c r="AH9" s="15">
        <v>0</v>
      </c>
      <c r="AI9" s="15">
        <f t="shared" si="1"/>
        <v>0</v>
      </c>
      <c r="AK9" s="18"/>
      <c r="AL9" s="18"/>
    </row>
    <row r="10" spans="1:38" ht="23.25" x14ac:dyDescent="0.5">
      <c r="A10" s="8" t="s">
        <v>62</v>
      </c>
      <c r="B10" s="8">
        <v>326</v>
      </c>
      <c r="C10" s="9">
        <v>4110</v>
      </c>
      <c r="D10" s="10">
        <v>101</v>
      </c>
      <c r="E10" s="8" t="s">
        <v>68</v>
      </c>
      <c r="F10" s="11" t="s">
        <v>85</v>
      </c>
      <c r="G10" s="11" t="s">
        <v>183</v>
      </c>
      <c r="H10" s="12">
        <v>47.731000000000002</v>
      </c>
      <c r="I10" s="10">
        <v>2</v>
      </c>
      <c r="J10" s="10" t="s">
        <v>201</v>
      </c>
      <c r="K10" s="13">
        <v>42125</v>
      </c>
      <c r="L10" s="14" t="s">
        <v>147</v>
      </c>
      <c r="M10" s="16">
        <v>15.175000000000001</v>
      </c>
      <c r="N10" s="16">
        <v>3.9249999999999998</v>
      </c>
      <c r="O10" s="16">
        <v>0.77500000000000002</v>
      </c>
      <c r="P10" s="16">
        <v>0.35</v>
      </c>
      <c r="Q10" s="16">
        <v>2.2227700000000001</v>
      </c>
      <c r="R10" s="16">
        <v>16.824999999999999</v>
      </c>
      <c r="S10" s="16">
        <v>2</v>
      </c>
      <c r="T10" s="16">
        <v>1</v>
      </c>
      <c r="U10" s="16">
        <v>0.4</v>
      </c>
      <c r="V10" s="16">
        <v>5.6563699999999999</v>
      </c>
      <c r="W10" s="16">
        <v>0</v>
      </c>
      <c r="X10" s="16">
        <v>0</v>
      </c>
      <c r="Y10" s="16">
        <v>20.225000000000001</v>
      </c>
      <c r="Z10" s="16">
        <v>1.0177400000000001</v>
      </c>
      <c r="AA10" s="16">
        <v>50.41</v>
      </c>
      <c r="AB10" s="16">
        <v>942.37</v>
      </c>
      <c r="AC10" s="16">
        <f t="shared" si="0"/>
        <v>0.31222296381207781</v>
      </c>
      <c r="AD10" s="16">
        <v>3</v>
      </c>
      <c r="AE10" s="16">
        <v>1.7668676969468528E-3</v>
      </c>
      <c r="AF10" s="15">
        <v>10</v>
      </c>
      <c r="AG10" s="15">
        <v>5.8895589898228422E-3</v>
      </c>
      <c r="AH10" s="15">
        <v>0</v>
      </c>
      <c r="AI10" s="15">
        <f t="shared" si="1"/>
        <v>0</v>
      </c>
      <c r="AK10" s="18"/>
      <c r="AL10" s="18"/>
    </row>
    <row r="11" spans="1:38" ht="23.25" x14ac:dyDescent="0.5">
      <c r="A11" s="8" t="s">
        <v>62</v>
      </c>
      <c r="B11" s="8">
        <v>326</v>
      </c>
      <c r="C11" s="9">
        <v>4110</v>
      </c>
      <c r="D11" s="10">
        <v>102</v>
      </c>
      <c r="E11" s="8" t="s">
        <v>69</v>
      </c>
      <c r="F11" s="11">
        <v>50933</v>
      </c>
      <c r="G11" s="11">
        <v>71254</v>
      </c>
      <c r="H11" s="12">
        <v>20.321000000000002</v>
      </c>
      <c r="I11" s="10">
        <v>2</v>
      </c>
      <c r="J11" s="10" t="s">
        <v>201</v>
      </c>
      <c r="K11" s="13">
        <v>42125</v>
      </c>
      <c r="L11" s="14" t="s">
        <v>147</v>
      </c>
      <c r="M11" s="16">
        <v>29.375</v>
      </c>
      <c r="N11" s="16">
        <v>11.45</v>
      </c>
      <c r="O11" s="16">
        <v>5.0750000000000002</v>
      </c>
      <c r="P11" s="16">
        <v>1.85</v>
      </c>
      <c r="Q11" s="16">
        <v>2.5235400000000001</v>
      </c>
      <c r="R11" s="16">
        <v>46.2</v>
      </c>
      <c r="S11" s="16">
        <v>1.2</v>
      </c>
      <c r="T11" s="16">
        <v>0.3</v>
      </c>
      <c r="U11" s="16">
        <v>0.05</v>
      </c>
      <c r="V11" s="16">
        <v>3.64669</v>
      </c>
      <c r="W11" s="16">
        <v>0</v>
      </c>
      <c r="X11" s="16">
        <v>0</v>
      </c>
      <c r="Y11" s="16">
        <v>47.750000000000007</v>
      </c>
      <c r="Z11" s="16">
        <v>1.21166</v>
      </c>
      <c r="AA11" s="16">
        <v>130.35</v>
      </c>
      <c r="AB11" s="16">
        <v>47.38</v>
      </c>
      <c r="AC11" s="16">
        <f t="shared" si="0"/>
        <v>0.21658101752585293</v>
      </c>
      <c r="AD11" s="16">
        <v>736</v>
      </c>
      <c r="AE11" s="16">
        <v>1.0348197150027767</v>
      </c>
      <c r="AF11" s="15">
        <v>4</v>
      </c>
      <c r="AG11" s="15">
        <v>5.624020190232483E-3</v>
      </c>
      <c r="AH11" s="15">
        <v>0</v>
      </c>
      <c r="AI11" s="15">
        <f t="shared" si="1"/>
        <v>0</v>
      </c>
      <c r="AK11" s="18"/>
      <c r="AL11" s="18"/>
    </row>
    <row r="12" spans="1:38" ht="23.25" x14ac:dyDescent="0.5">
      <c r="A12" s="8" t="s">
        <v>62</v>
      </c>
      <c r="B12" s="8">
        <v>326</v>
      </c>
      <c r="C12" s="9">
        <v>4151</v>
      </c>
      <c r="D12" s="10">
        <v>202</v>
      </c>
      <c r="E12" s="8" t="s">
        <v>70</v>
      </c>
      <c r="F12" s="11">
        <v>28172</v>
      </c>
      <c r="G12" s="11">
        <v>49493</v>
      </c>
      <c r="H12" s="12">
        <v>21.321000000000002</v>
      </c>
      <c r="I12" s="10">
        <v>2</v>
      </c>
      <c r="J12" s="10" t="s">
        <v>201</v>
      </c>
      <c r="K12" s="13">
        <v>42126</v>
      </c>
      <c r="L12" s="14" t="s">
        <v>147</v>
      </c>
      <c r="M12" s="16">
        <v>10.175000000000001</v>
      </c>
      <c r="N12" s="16">
        <v>5.8</v>
      </c>
      <c r="O12" s="16">
        <v>2.7250000000000001</v>
      </c>
      <c r="P12" s="16">
        <v>1.2</v>
      </c>
      <c r="Q12" s="16">
        <v>2.7698</v>
      </c>
      <c r="R12" s="16">
        <v>18.774999999999999</v>
      </c>
      <c r="S12" s="16">
        <v>0.75</v>
      </c>
      <c r="T12" s="16">
        <v>0.25</v>
      </c>
      <c r="U12" s="16">
        <v>0.125</v>
      </c>
      <c r="V12" s="16">
        <v>3.5293100000000002</v>
      </c>
      <c r="W12" s="16">
        <v>0</v>
      </c>
      <c r="X12" s="16">
        <v>0</v>
      </c>
      <c r="Y12" s="16">
        <v>19.900000000000002</v>
      </c>
      <c r="Z12" s="16">
        <v>1.17126</v>
      </c>
      <c r="AA12" s="16">
        <v>289.01</v>
      </c>
      <c r="AB12" s="16">
        <v>22.64</v>
      </c>
      <c r="AC12" s="16">
        <f t="shared" si="0"/>
        <v>0.40246035096182831</v>
      </c>
      <c r="AD12" s="16">
        <v>2.68</v>
      </c>
      <c r="AE12" s="16">
        <v>3.5913619704248663E-3</v>
      </c>
      <c r="AF12" s="15">
        <v>0</v>
      </c>
      <c r="AG12" s="15">
        <v>0</v>
      </c>
      <c r="AH12" s="15">
        <v>2.68</v>
      </c>
      <c r="AI12" s="15">
        <f t="shared" si="1"/>
        <v>3.5913619704248663E-3</v>
      </c>
      <c r="AK12" s="18"/>
      <c r="AL12" s="18"/>
    </row>
    <row r="13" spans="1:38" ht="23.25" x14ac:dyDescent="0.5">
      <c r="A13" s="8" t="s">
        <v>62</v>
      </c>
      <c r="B13" s="8">
        <v>326</v>
      </c>
      <c r="C13" s="9">
        <v>4165</v>
      </c>
      <c r="D13" s="10">
        <v>100</v>
      </c>
      <c r="E13" s="8" t="s">
        <v>71</v>
      </c>
      <c r="F13" s="11">
        <v>290</v>
      </c>
      <c r="G13" s="11">
        <v>9492</v>
      </c>
      <c r="H13" s="12">
        <v>9.202</v>
      </c>
      <c r="I13" s="10">
        <v>2</v>
      </c>
      <c r="J13" s="10" t="s">
        <v>201</v>
      </c>
      <c r="K13" s="13">
        <v>42126</v>
      </c>
      <c r="L13" s="14" t="s">
        <v>147</v>
      </c>
      <c r="M13" s="16">
        <v>5.9249999999999998</v>
      </c>
      <c r="N13" s="16">
        <v>1.8</v>
      </c>
      <c r="O13" s="16">
        <v>0.72499999999999998</v>
      </c>
      <c r="P13" s="16">
        <v>0.77500000000000002</v>
      </c>
      <c r="Q13" s="16">
        <v>2.5629</v>
      </c>
      <c r="R13" s="16">
        <v>8.1750000000000007</v>
      </c>
      <c r="S13" s="16">
        <v>0.9</v>
      </c>
      <c r="T13" s="16">
        <v>0.15</v>
      </c>
      <c r="U13" s="16">
        <v>0</v>
      </c>
      <c r="V13" s="16">
        <v>4.9648099999999999</v>
      </c>
      <c r="W13" s="16">
        <v>0</v>
      </c>
      <c r="X13" s="16">
        <v>0</v>
      </c>
      <c r="Y13" s="16">
        <v>9.2249999999999996</v>
      </c>
      <c r="Z13" s="16">
        <v>1.19126</v>
      </c>
      <c r="AA13" s="16">
        <v>84.22</v>
      </c>
      <c r="AB13" s="16">
        <v>0</v>
      </c>
      <c r="AC13" s="16">
        <f t="shared" si="0"/>
        <v>0.26149594808581983</v>
      </c>
      <c r="AD13" s="16">
        <v>369.29</v>
      </c>
      <c r="AE13" s="16">
        <v>1.1466140901046358</v>
      </c>
      <c r="AF13" s="15">
        <v>811.93</v>
      </c>
      <c r="AG13" s="15">
        <v>2.5209737013692677</v>
      </c>
      <c r="AH13" s="15">
        <v>0</v>
      </c>
      <c r="AI13" s="15">
        <f t="shared" si="1"/>
        <v>0</v>
      </c>
      <c r="AK13" s="18"/>
      <c r="AL13" s="18"/>
    </row>
    <row r="14" spans="1:38" ht="23.25" x14ac:dyDescent="0.5">
      <c r="A14" s="8" t="s">
        <v>62</v>
      </c>
      <c r="B14" s="8">
        <v>326</v>
      </c>
      <c r="C14" s="9">
        <v>4194</v>
      </c>
      <c r="D14" s="10">
        <v>100</v>
      </c>
      <c r="E14" s="8" t="s">
        <v>72</v>
      </c>
      <c r="F14" s="11">
        <v>0</v>
      </c>
      <c r="G14" s="11">
        <v>29821</v>
      </c>
      <c r="H14" s="12">
        <v>29.821000000000002</v>
      </c>
      <c r="I14" s="10">
        <v>2</v>
      </c>
      <c r="J14" s="10" t="s">
        <v>200</v>
      </c>
      <c r="K14" s="13">
        <v>42126</v>
      </c>
      <c r="L14" s="14" t="s">
        <v>147</v>
      </c>
      <c r="M14" s="16">
        <v>20.875</v>
      </c>
      <c r="N14" s="16">
        <v>5.8250000000000002</v>
      </c>
      <c r="O14" s="16">
        <v>2.0750000000000002</v>
      </c>
      <c r="P14" s="16">
        <v>1</v>
      </c>
      <c r="Q14" s="16">
        <v>2.3036099999999999</v>
      </c>
      <c r="R14" s="16">
        <v>29.7</v>
      </c>
      <c r="S14" s="16">
        <v>7.4999999999999997E-2</v>
      </c>
      <c r="T14" s="16">
        <v>0</v>
      </c>
      <c r="U14" s="16">
        <v>0</v>
      </c>
      <c r="V14" s="16">
        <v>2.5610300000000001</v>
      </c>
      <c r="W14" s="16">
        <v>0</v>
      </c>
      <c r="X14" s="16">
        <v>0</v>
      </c>
      <c r="Y14" s="16">
        <v>29.774999999999999</v>
      </c>
      <c r="Z14" s="16">
        <v>1.17079</v>
      </c>
      <c r="AA14" s="16">
        <v>19.98</v>
      </c>
      <c r="AB14" s="16">
        <v>23.75</v>
      </c>
      <c r="AC14" s="16">
        <f t="shared" si="0"/>
        <v>3.0520199092681572E-2</v>
      </c>
      <c r="AD14" s="16">
        <v>16.395800000000001</v>
      </c>
      <c r="AE14" s="16">
        <v>1.5708776653077648E-2</v>
      </c>
      <c r="AF14" s="15">
        <v>0</v>
      </c>
      <c r="AG14" s="15">
        <v>0</v>
      </c>
      <c r="AH14" s="15">
        <v>0</v>
      </c>
      <c r="AI14" s="15">
        <f t="shared" si="1"/>
        <v>0</v>
      </c>
      <c r="AK14" s="18"/>
      <c r="AL14" s="18"/>
    </row>
    <row r="15" spans="1:38" ht="23.25" x14ac:dyDescent="0.5">
      <c r="A15" s="8" t="s">
        <v>62</v>
      </c>
      <c r="B15" s="8">
        <v>326</v>
      </c>
      <c r="C15" s="9">
        <v>4224</v>
      </c>
      <c r="D15" s="10">
        <v>100</v>
      </c>
      <c r="E15" s="8" t="s">
        <v>73</v>
      </c>
      <c r="F15" s="11">
        <v>0</v>
      </c>
      <c r="G15" s="11">
        <v>150</v>
      </c>
      <c r="H15" s="12">
        <v>0.15</v>
      </c>
      <c r="I15" s="10">
        <v>2</v>
      </c>
      <c r="J15" s="10" t="s">
        <v>201</v>
      </c>
      <c r="K15" s="13">
        <v>42125</v>
      </c>
      <c r="L15" s="14" t="s">
        <v>147</v>
      </c>
      <c r="M15" s="16">
        <v>2.5000000000000001E-2</v>
      </c>
      <c r="N15" s="16">
        <v>2.5000000000000001E-2</v>
      </c>
      <c r="O15" s="16">
        <v>0.05</v>
      </c>
      <c r="P15" s="16">
        <v>0</v>
      </c>
      <c r="Q15" s="16">
        <v>3.45</v>
      </c>
      <c r="R15" s="16">
        <v>0.1</v>
      </c>
      <c r="S15" s="16">
        <v>0</v>
      </c>
      <c r="T15" s="16">
        <v>0</v>
      </c>
      <c r="U15" s="16">
        <v>0</v>
      </c>
      <c r="V15" s="16">
        <v>1.3345</v>
      </c>
      <c r="W15" s="16">
        <v>0</v>
      </c>
      <c r="X15" s="16">
        <v>0</v>
      </c>
      <c r="Y15" s="16">
        <v>0.1</v>
      </c>
      <c r="Z15" s="16">
        <v>1.05325</v>
      </c>
      <c r="AA15" s="16">
        <v>195.35</v>
      </c>
      <c r="AB15" s="16">
        <v>33.64</v>
      </c>
      <c r="AC15" s="16">
        <f t="shared" si="0"/>
        <v>40.413333333333327</v>
      </c>
      <c r="AD15" s="16">
        <v>44.68</v>
      </c>
      <c r="AE15" s="16">
        <v>8.5104761904761901</v>
      </c>
      <c r="AF15" s="15">
        <v>0</v>
      </c>
      <c r="AG15" s="15">
        <v>0</v>
      </c>
      <c r="AH15" s="15">
        <v>0</v>
      </c>
      <c r="AI15" s="15">
        <f t="shared" si="1"/>
        <v>0</v>
      </c>
      <c r="AK15" s="18"/>
      <c r="AL15" s="18"/>
    </row>
    <row r="16" spans="1:38" ht="23.25" x14ac:dyDescent="0.5">
      <c r="A16" s="8" t="s">
        <v>62</v>
      </c>
      <c r="B16" s="8">
        <v>326</v>
      </c>
      <c r="C16" s="9">
        <v>4227</v>
      </c>
      <c r="D16" s="10">
        <v>100</v>
      </c>
      <c r="E16" s="8" t="s">
        <v>74</v>
      </c>
      <c r="F16" s="11">
        <v>0</v>
      </c>
      <c r="G16" s="11">
        <v>13840</v>
      </c>
      <c r="H16" s="12">
        <v>13.84</v>
      </c>
      <c r="I16" s="10">
        <v>2</v>
      </c>
      <c r="J16" s="10" t="s">
        <v>201</v>
      </c>
      <c r="K16" s="13">
        <v>42126</v>
      </c>
      <c r="L16" s="14" t="s">
        <v>147</v>
      </c>
      <c r="M16" s="16">
        <v>10.75</v>
      </c>
      <c r="N16" s="16">
        <v>1.825</v>
      </c>
      <c r="O16" s="16">
        <v>0.72499999999999998</v>
      </c>
      <c r="P16" s="16">
        <v>0.45</v>
      </c>
      <c r="Q16" s="16">
        <v>2.2362700000000002</v>
      </c>
      <c r="R16" s="16">
        <v>13.65</v>
      </c>
      <c r="S16" s="16">
        <v>0.1</v>
      </c>
      <c r="T16" s="16">
        <v>0</v>
      </c>
      <c r="U16" s="16">
        <v>0</v>
      </c>
      <c r="V16" s="16">
        <v>2.0596800000000002</v>
      </c>
      <c r="W16" s="16">
        <v>0</v>
      </c>
      <c r="X16" s="16">
        <v>0</v>
      </c>
      <c r="Y16" s="16">
        <v>13.749999999999998</v>
      </c>
      <c r="Z16" s="16">
        <v>1.1189899999999999</v>
      </c>
      <c r="AA16" s="16">
        <v>5.71</v>
      </c>
      <c r="AB16" s="16">
        <v>30.86</v>
      </c>
      <c r="AC16" s="16">
        <f t="shared" si="0"/>
        <v>4.3641618497109833E-2</v>
      </c>
      <c r="AD16" s="16">
        <v>74.28</v>
      </c>
      <c r="AE16" s="16">
        <v>0.15334434351775392</v>
      </c>
      <c r="AF16" s="15">
        <v>0</v>
      </c>
      <c r="AG16" s="15">
        <v>0</v>
      </c>
      <c r="AH16" s="15">
        <v>0</v>
      </c>
      <c r="AI16" s="15">
        <f t="shared" si="1"/>
        <v>0</v>
      </c>
      <c r="AK16" s="18"/>
      <c r="AL16" s="18"/>
    </row>
    <row r="17" spans="1:38" ht="23.25" x14ac:dyDescent="0.5">
      <c r="A17" s="8" t="s">
        <v>62</v>
      </c>
      <c r="B17" s="8">
        <v>326</v>
      </c>
      <c r="C17" s="9">
        <v>4230</v>
      </c>
      <c r="D17" s="10">
        <v>100</v>
      </c>
      <c r="E17" s="8" t="s">
        <v>75</v>
      </c>
      <c r="F17" s="11">
        <v>0</v>
      </c>
      <c r="G17" s="11">
        <v>15193</v>
      </c>
      <c r="H17" s="12">
        <v>15.193</v>
      </c>
      <c r="I17" s="10">
        <v>2</v>
      </c>
      <c r="J17" s="10" t="s">
        <v>201</v>
      </c>
      <c r="K17" s="13">
        <v>42126</v>
      </c>
      <c r="L17" s="14" t="s">
        <v>147</v>
      </c>
      <c r="M17" s="16">
        <v>11.225</v>
      </c>
      <c r="N17" s="16">
        <v>2.4500000000000002</v>
      </c>
      <c r="O17" s="16">
        <v>0.95</v>
      </c>
      <c r="P17" s="16">
        <v>0.55000000000000004</v>
      </c>
      <c r="Q17" s="16">
        <v>2.21909</v>
      </c>
      <c r="R17" s="16">
        <v>14.574999999999999</v>
      </c>
      <c r="S17" s="16">
        <v>0.45</v>
      </c>
      <c r="T17" s="16">
        <v>0.1</v>
      </c>
      <c r="U17" s="16">
        <v>0.05</v>
      </c>
      <c r="V17" s="16">
        <v>3.2265000000000001</v>
      </c>
      <c r="W17" s="16">
        <v>0</v>
      </c>
      <c r="X17" s="16">
        <v>0</v>
      </c>
      <c r="Y17" s="16">
        <v>15.175000000000001</v>
      </c>
      <c r="Z17" s="16">
        <v>1.11561</v>
      </c>
      <c r="AA17" s="16">
        <v>8.68</v>
      </c>
      <c r="AB17" s="16">
        <v>1.22</v>
      </c>
      <c r="AC17" s="16">
        <f t="shared" si="0"/>
        <v>1.7470451617756295E-2</v>
      </c>
      <c r="AD17" s="16">
        <v>0</v>
      </c>
      <c r="AE17" s="16">
        <v>0</v>
      </c>
      <c r="AF17" s="15">
        <v>0</v>
      </c>
      <c r="AG17" s="15">
        <v>0</v>
      </c>
      <c r="AH17" s="15">
        <v>5.96</v>
      </c>
      <c r="AI17" s="15">
        <f t="shared" si="1"/>
        <v>1.1208169175654202E-2</v>
      </c>
      <c r="AK17" s="18"/>
      <c r="AL17" s="18"/>
    </row>
    <row r="18" spans="1:38" ht="23.25" x14ac:dyDescent="0.5">
      <c r="A18" s="8" t="s">
        <v>62</v>
      </c>
      <c r="B18" s="8">
        <v>326</v>
      </c>
      <c r="C18" s="9">
        <v>4270</v>
      </c>
      <c r="D18" s="10">
        <v>300</v>
      </c>
      <c r="E18" s="8" t="s">
        <v>76</v>
      </c>
      <c r="F18" s="11">
        <v>50053</v>
      </c>
      <c r="G18" s="11">
        <v>45165</v>
      </c>
      <c r="H18" s="12">
        <v>4.8879999999999999</v>
      </c>
      <c r="I18" s="10">
        <v>2</v>
      </c>
      <c r="J18" s="10" t="s">
        <v>16</v>
      </c>
      <c r="K18" s="13">
        <v>42124</v>
      </c>
      <c r="L18" s="14" t="s">
        <v>147</v>
      </c>
      <c r="M18" s="16">
        <v>1.65</v>
      </c>
      <c r="N18" s="16">
        <v>2.1</v>
      </c>
      <c r="O18" s="16">
        <v>0.92500000000000004</v>
      </c>
      <c r="P18" s="16">
        <v>0.3</v>
      </c>
      <c r="Q18" s="16">
        <v>3.0253800000000002</v>
      </c>
      <c r="R18" s="16">
        <v>4.5999999999999996</v>
      </c>
      <c r="S18" s="16">
        <v>0.32500000000000001</v>
      </c>
      <c r="T18" s="16">
        <v>0.05</v>
      </c>
      <c r="U18" s="16">
        <v>0</v>
      </c>
      <c r="V18" s="16">
        <v>4.0490000000000004</v>
      </c>
      <c r="W18" s="16">
        <v>0</v>
      </c>
      <c r="X18" s="16">
        <v>0</v>
      </c>
      <c r="Y18" s="16">
        <v>4.9749999999999996</v>
      </c>
      <c r="Z18" s="16">
        <v>1.1991099999999999</v>
      </c>
      <c r="AA18" s="16">
        <v>132.37</v>
      </c>
      <c r="AB18" s="16">
        <v>8.75</v>
      </c>
      <c r="AC18" s="16">
        <f t="shared" si="0"/>
        <v>0.79930441898527005</v>
      </c>
      <c r="AD18" s="16">
        <v>0</v>
      </c>
      <c r="AE18" s="16">
        <v>0</v>
      </c>
      <c r="AF18" s="15">
        <v>65.48</v>
      </c>
      <c r="AG18" s="15">
        <v>0.38274491465980831</v>
      </c>
      <c r="AH18" s="15">
        <v>0</v>
      </c>
      <c r="AI18" s="15">
        <f t="shared" si="1"/>
        <v>0</v>
      </c>
      <c r="AK18" s="18"/>
      <c r="AL18" s="18"/>
    </row>
    <row r="19" spans="1:38" ht="23.25" x14ac:dyDescent="0.5">
      <c r="A19" s="8" t="s">
        <v>62</v>
      </c>
      <c r="B19" s="8">
        <v>326</v>
      </c>
      <c r="C19" s="9">
        <v>4319</v>
      </c>
      <c r="D19" s="10">
        <v>100</v>
      </c>
      <c r="E19" s="8" t="s">
        <v>77</v>
      </c>
      <c r="F19" s="11">
        <v>10859</v>
      </c>
      <c r="G19" s="11">
        <v>0</v>
      </c>
      <c r="H19" s="12">
        <v>10.859</v>
      </c>
      <c r="I19" s="10">
        <v>2</v>
      </c>
      <c r="J19" s="10" t="s">
        <v>16</v>
      </c>
      <c r="K19" s="13">
        <v>42124</v>
      </c>
      <c r="L19" s="14" t="s">
        <v>147</v>
      </c>
      <c r="M19" s="16">
        <v>6.75</v>
      </c>
      <c r="N19" s="16">
        <v>2.25</v>
      </c>
      <c r="O19" s="16">
        <v>1.175</v>
      </c>
      <c r="P19" s="16">
        <v>0.67500000000000004</v>
      </c>
      <c r="Q19" s="16">
        <v>2.59903</v>
      </c>
      <c r="R19" s="16">
        <v>9.6</v>
      </c>
      <c r="S19" s="16">
        <v>0.95</v>
      </c>
      <c r="T19" s="16">
        <v>0.25</v>
      </c>
      <c r="U19" s="16">
        <v>0.05</v>
      </c>
      <c r="V19" s="16">
        <v>5.5255000000000001</v>
      </c>
      <c r="W19" s="16">
        <v>0</v>
      </c>
      <c r="X19" s="16">
        <v>0</v>
      </c>
      <c r="Y19" s="16">
        <v>10.850000000000001</v>
      </c>
      <c r="Z19" s="16">
        <v>1.1230599999999999</v>
      </c>
      <c r="AA19" s="16">
        <v>48.9</v>
      </c>
      <c r="AB19" s="16">
        <v>11.67</v>
      </c>
      <c r="AC19" s="16">
        <f t="shared" si="0"/>
        <v>0.14401483956691619</v>
      </c>
      <c r="AD19" s="16">
        <v>22.64</v>
      </c>
      <c r="AE19" s="16">
        <v>5.956875797560944E-2</v>
      </c>
      <c r="AF19" s="15">
        <v>0</v>
      </c>
      <c r="AG19" s="15">
        <v>0</v>
      </c>
      <c r="AH19" s="15">
        <v>5.0999999999999996</v>
      </c>
      <c r="AI19" s="15">
        <f t="shared" si="1"/>
        <v>1.3418757317827212E-2</v>
      </c>
      <c r="AK19" s="18"/>
      <c r="AL19" s="18"/>
    </row>
    <row r="20" spans="1:38" ht="23.25" x14ac:dyDescent="0.5">
      <c r="A20" s="8" t="s">
        <v>62</v>
      </c>
      <c r="B20" s="8">
        <v>326</v>
      </c>
      <c r="C20" s="9">
        <v>4329</v>
      </c>
      <c r="D20" s="10">
        <v>100</v>
      </c>
      <c r="E20" s="8" t="s">
        <v>78</v>
      </c>
      <c r="F20" s="11">
        <v>0</v>
      </c>
      <c r="G20" s="11">
        <v>8937</v>
      </c>
      <c r="H20" s="12">
        <v>8.9369999999999994</v>
      </c>
      <c r="I20" s="10">
        <v>2</v>
      </c>
      <c r="J20" s="10" t="s">
        <v>201</v>
      </c>
      <c r="K20" s="13">
        <v>42125</v>
      </c>
      <c r="L20" s="14" t="s">
        <v>147</v>
      </c>
      <c r="M20" s="16">
        <v>7.3250000000000002</v>
      </c>
      <c r="N20" s="16">
        <v>0.9</v>
      </c>
      <c r="O20" s="16">
        <v>0.375</v>
      </c>
      <c r="P20" s="16">
        <v>0.27500000000000002</v>
      </c>
      <c r="Q20" s="16">
        <v>2.05654</v>
      </c>
      <c r="R20" s="16">
        <v>8.65</v>
      </c>
      <c r="S20" s="16">
        <v>0.22500000000000001</v>
      </c>
      <c r="T20" s="16">
        <v>0</v>
      </c>
      <c r="U20" s="16">
        <v>0</v>
      </c>
      <c r="V20" s="16">
        <v>3.4681999999999999</v>
      </c>
      <c r="W20" s="16">
        <v>0</v>
      </c>
      <c r="X20" s="16">
        <v>0</v>
      </c>
      <c r="Y20" s="16">
        <v>8.875</v>
      </c>
      <c r="Z20" s="16">
        <v>1.3804399999999999</v>
      </c>
      <c r="AA20" s="16">
        <v>0</v>
      </c>
      <c r="AB20" s="16">
        <v>241.35</v>
      </c>
      <c r="AC20" s="16">
        <f t="shared" si="0"/>
        <v>0.3857958087565338</v>
      </c>
      <c r="AD20" s="16">
        <v>0</v>
      </c>
      <c r="AE20" s="16">
        <v>0</v>
      </c>
      <c r="AF20" s="15">
        <v>0</v>
      </c>
      <c r="AG20" s="15">
        <v>0</v>
      </c>
      <c r="AH20" s="15">
        <v>0</v>
      </c>
      <c r="AI20" s="15">
        <f t="shared" si="1"/>
        <v>0</v>
      </c>
      <c r="AK20" s="18"/>
      <c r="AL20" s="18"/>
    </row>
    <row r="21" spans="1:38" ht="23.25" x14ac:dyDescent="0.5">
      <c r="A21" s="7"/>
      <c r="B21" s="7"/>
      <c r="C21" s="7"/>
      <c r="D21" s="7"/>
      <c r="E21" s="7"/>
      <c r="F21" s="108" t="s">
        <v>144</v>
      </c>
      <c r="G21" s="108"/>
      <c r="H21" s="82">
        <f>SUM(H4:H20)</f>
        <v>312.03499999999991</v>
      </c>
      <c r="I21" s="76"/>
      <c r="J21" s="76"/>
      <c r="K21" s="76"/>
      <c r="L21" s="76"/>
      <c r="M21" s="77">
        <f t="shared" ref="M21:P21" si="2">SUM(M4:M20)</f>
        <v>208.35</v>
      </c>
      <c r="N21" s="77">
        <f t="shared" si="2"/>
        <v>62.15</v>
      </c>
      <c r="O21" s="77">
        <f t="shared" si="2"/>
        <v>27.350000000000005</v>
      </c>
      <c r="P21" s="77">
        <f t="shared" si="2"/>
        <v>13.950000000000001</v>
      </c>
      <c r="Q21" s="77" t="s">
        <v>145</v>
      </c>
      <c r="R21" s="77">
        <f t="shared" ref="R21:U21" si="3">SUM(R4:R20)</f>
        <v>289.57500000000005</v>
      </c>
      <c r="S21" s="77">
        <f t="shared" si="3"/>
        <v>15.924999999999997</v>
      </c>
      <c r="T21" s="77">
        <f t="shared" si="3"/>
        <v>4.6999999999999993</v>
      </c>
      <c r="U21" s="77">
        <f t="shared" si="3"/>
        <v>1.6000000000000003</v>
      </c>
      <c r="V21" s="77" t="s">
        <v>145</v>
      </c>
      <c r="W21" s="77">
        <f>SUM(W4:W20)</f>
        <v>0</v>
      </c>
      <c r="X21" s="77">
        <f t="shared" ref="X21:Y21" si="4">SUM(X4:X20)</f>
        <v>0</v>
      </c>
      <c r="Y21" s="77">
        <f t="shared" si="4"/>
        <v>311.80000000000007</v>
      </c>
      <c r="Z21" s="77" t="s">
        <v>145</v>
      </c>
      <c r="AA21" s="77">
        <f t="shared" ref="AA21:AB21" si="5">SUM(AA4:AA20)</f>
        <v>1681.35</v>
      </c>
      <c r="AB21" s="77">
        <f t="shared" si="5"/>
        <v>1646.0500000000002</v>
      </c>
      <c r="AC21" s="77" t="s">
        <v>145</v>
      </c>
      <c r="AD21" s="77">
        <f>SUM(AD4:AD20)</f>
        <v>1739.2558000000001</v>
      </c>
      <c r="AE21" s="77" t="s">
        <v>145</v>
      </c>
      <c r="AF21" s="82">
        <f>SUM(AF4:AF20)</f>
        <v>1389.6799999999998</v>
      </c>
      <c r="AG21" s="82" t="s">
        <v>145</v>
      </c>
      <c r="AH21" s="82">
        <f>SUM(AH4:AH20)</f>
        <v>13.74</v>
      </c>
      <c r="AI21" s="82" t="s">
        <v>145</v>
      </c>
      <c r="AJ21" s="75"/>
      <c r="AK21" s="18"/>
      <c r="AL21" s="18"/>
    </row>
    <row r="22" spans="1:38" ht="23.25" x14ac:dyDescent="0.5">
      <c r="A22" s="7"/>
      <c r="B22" s="7"/>
      <c r="C22" s="7"/>
      <c r="D22" s="7"/>
      <c r="E22" s="7"/>
      <c r="F22" s="108" t="s">
        <v>146</v>
      </c>
      <c r="G22" s="108"/>
      <c r="H22" s="76"/>
      <c r="I22" s="76"/>
      <c r="J22" s="76"/>
      <c r="K22" s="76"/>
      <c r="L22" s="76"/>
      <c r="M22" s="77" t="s">
        <v>145</v>
      </c>
      <c r="N22" s="77" t="s">
        <v>145</v>
      </c>
      <c r="O22" s="77" t="s">
        <v>145</v>
      </c>
      <c r="P22" s="77" t="s">
        <v>145</v>
      </c>
      <c r="Q22" s="77">
        <f>SUMPRODUCT(Q4:Q20,H4:H20)/H21</f>
        <v>2.3870405045267367</v>
      </c>
      <c r="R22" s="77" t="s">
        <v>145</v>
      </c>
      <c r="S22" s="77" t="s">
        <v>145</v>
      </c>
      <c r="T22" s="77" t="s">
        <v>145</v>
      </c>
      <c r="U22" s="77" t="s">
        <v>145</v>
      </c>
      <c r="V22" s="77">
        <f>SUMPRODUCT(V4:V20,H4:H20)/H21</f>
        <v>4.3046657396445935</v>
      </c>
      <c r="W22" s="77"/>
      <c r="X22" s="77"/>
      <c r="Y22" s="77"/>
      <c r="Z22" s="77">
        <v>1.17</v>
      </c>
      <c r="AA22" s="77" t="s">
        <v>145</v>
      </c>
      <c r="AB22" s="77" t="s">
        <v>145</v>
      </c>
      <c r="AC22" s="77">
        <f>SUMPRODUCT(AC4:AC20,H4:H20)/H21</f>
        <v>0.22931264578836172</v>
      </c>
      <c r="AD22" s="77" t="s">
        <v>145</v>
      </c>
      <c r="AE22" s="77">
        <f>SUMPRODUCT(AE4:AE20,H4:H20)/H21</f>
        <v>0.16529128259522627</v>
      </c>
      <c r="AF22" s="82" t="s">
        <v>145</v>
      </c>
      <c r="AG22" s="82">
        <f>SUMPRODUCT(AG4:AG20,H4:H20)/H21</f>
        <v>0.12717362477693217</v>
      </c>
      <c r="AH22" s="82" t="s">
        <v>145</v>
      </c>
      <c r="AI22" s="82">
        <f>SUMPRODUCT(AI4:AI20,H4:H20)/H21</f>
        <v>1.258100625158808E-3</v>
      </c>
      <c r="AJ22" s="75"/>
      <c r="AK22" s="18"/>
      <c r="AL22" s="18"/>
    </row>
    <row r="23" spans="1:38" x14ac:dyDescent="0.2"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</row>
  </sheetData>
  <mergeCells count="30">
    <mergeCell ref="A1:G1"/>
    <mergeCell ref="AG2:AG3"/>
    <mergeCell ref="AH2:AH3"/>
    <mergeCell ref="F21:G21"/>
    <mergeCell ref="F22:G22"/>
    <mergeCell ref="R2:U2"/>
    <mergeCell ref="V2:V3"/>
    <mergeCell ref="W2:Y2"/>
    <mergeCell ref="F2:F3"/>
    <mergeCell ref="A2:A3"/>
    <mergeCell ref="B2:B3"/>
    <mergeCell ref="C2:C3"/>
    <mergeCell ref="D2:D3"/>
    <mergeCell ref="E2:E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M2:P2"/>
    <mergeCell ref="Q2:Q3"/>
  </mergeCells>
  <printOptions horizontalCentered="1"/>
  <pageMargins left="0.64627976190476188" right="0.25" top="0.75" bottom="0.75" header="0.3" footer="0.3"/>
  <pageSetup paperSize="8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1"/>
  <sheetViews>
    <sheetView view="pageLayout" zoomScale="70" zoomScaleNormal="90" zoomScalePageLayoutView="70" workbookViewId="0">
      <selection activeCell="H73" sqref="H73"/>
    </sheetView>
  </sheetViews>
  <sheetFormatPr defaultRowHeight="14.25" x14ac:dyDescent="0.2"/>
  <cols>
    <col min="1" max="1" width="39.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0.6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4" customWidth="1"/>
    <col min="33" max="33" width="11" customWidth="1"/>
    <col min="34" max="34" width="11.75" style="28" customWidth="1"/>
    <col min="35" max="35" width="9" customWidth="1"/>
    <col min="36" max="36" width="9.125" style="5"/>
  </cols>
  <sheetData>
    <row r="1" spans="1:40" ht="23.25" x14ac:dyDescent="0.5">
      <c r="A1" s="107" t="s">
        <v>196</v>
      </c>
      <c r="B1" s="107"/>
      <c r="C1" s="107"/>
      <c r="D1" s="107"/>
      <c r="E1" s="107"/>
      <c r="F1" s="107"/>
      <c r="G1" s="10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H1" s="36"/>
      <c r="AI1" s="36"/>
      <c r="AJ1" s="39"/>
      <c r="AK1" s="36"/>
      <c r="AL1" s="36"/>
      <c r="AM1" s="36"/>
      <c r="AN1" s="36"/>
    </row>
    <row r="2" spans="1:40" ht="23.25" customHeight="1" x14ac:dyDescent="0.2">
      <c r="A2" s="94" t="s">
        <v>160</v>
      </c>
      <c r="B2" s="94" t="s">
        <v>0</v>
      </c>
      <c r="C2" s="97" t="s">
        <v>1</v>
      </c>
      <c r="D2" s="98" t="s">
        <v>2</v>
      </c>
      <c r="E2" s="94" t="s">
        <v>3</v>
      </c>
      <c r="F2" s="94" t="s">
        <v>204</v>
      </c>
      <c r="G2" s="94" t="s">
        <v>205</v>
      </c>
      <c r="H2" s="96" t="s">
        <v>206</v>
      </c>
      <c r="I2" s="94" t="s">
        <v>4</v>
      </c>
      <c r="J2" s="94" t="s">
        <v>5</v>
      </c>
      <c r="K2" s="95" t="s">
        <v>6</v>
      </c>
      <c r="L2" s="94" t="s">
        <v>7</v>
      </c>
      <c r="M2" s="90" t="s">
        <v>207</v>
      </c>
      <c r="N2" s="90"/>
      <c r="O2" s="90"/>
      <c r="P2" s="90"/>
      <c r="Q2" s="89" t="s">
        <v>208</v>
      </c>
      <c r="R2" s="90" t="s">
        <v>209</v>
      </c>
      <c r="S2" s="90"/>
      <c r="T2" s="90"/>
      <c r="U2" s="90"/>
      <c r="V2" s="89" t="s">
        <v>210</v>
      </c>
      <c r="W2" s="91" t="s">
        <v>211</v>
      </c>
      <c r="X2" s="92"/>
      <c r="Y2" s="93"/>
      <c r="Z2" s="89" t="s">
        <v>212</v>
      </c>
      <c r="AA2" s="104" t="s">
        <v>213</v>
      </c>
      <c r="AB2" s="104" t="s">
        <v>214</v>
      </c>
      <c r="AC2" s="100" t="s">
        <v>215</v>
      </c>
      <c r="AD2" s="87" t="s">
        <v>216</v>
      </c>
      <c r="AE2" s="102" t="s">
        <v>217</v>
      </c>
      <c r="AF2" s="87" t="s">
        <v>218</v>
      </c>
      <c r="AG2" s="100" t="s">
        <v>219</v>
      </c>
      <c r="AH2" s="87" t="s">
        <v>220</v>
      </c>
      <c r="AI2" s="87" t="s">
        <v>221</v>
      </c>
      <c r="AJ2" s="99"/>
      <c r="AK2" s="36"/>
      <c r="AL2" s="36"/>
      <c r="AM2" s="36"/>
      <c r="AN2" s="36"/>
    </row>
    <row r="3" spans="1:40" ht="61.5" customHeight="1" x14ac:dyDescent="0.2">
      <c r="A3" s="94"/>
      <c r="B3" s="94"/>
      <c r="C3" s="97"/>
      <c r="D3" s="98"/>
      <c r="E3" s="94"/>
      <c r="F3" s="94"/>
      <c r="G3" s="94"/>
      <c r="H3" s="96"/>
      <c r="I3" s="94"/>
      <c r="J3" s="94"/>
      <c r="K3" s="95"/>
      <c r="L3" s="94"/>
      <c r="M3" s="67" t="s">
        <v>222</v>
      </c>
      <c r="N3" s="68" t="s">
        <v>223</v>
      </c>
      <c r="O3" s="68" t="s">
        <v>224</v>
      </c>
      <c r="P3" s="67" t="s">
        <v>225</v>
      </c>
      <c r="Q3" s="89"/>
      <c r="R3" s="67" t="s">
        <v>226</v>
      </c>
      <c r="S3" s="68" t="s">
        <v>227</v>
      </c>
      <c r="T3" s="68" t="s">
        <v>228</v>
      </c>
      <c r="U3" s="67" t="s">
        <v>229</v>
      </c>
      <c r="V3" s="89"/>
      <c r="W3" s="67" t="s">
        <v>230</v>
      </c>
      <c r="X3" s="68" t="s">
        <v>231</v>
      </c>
      <c r="Y3" s="67" t="s">
        <v>232</v>
      </c>
      <c r="Z3" s="89"/>
      <c r="AA3" s="104"/>
      <c r="AB3" s="104"/>
      <c r="AC3" s="101"/>
      <c r="AD3" s="88"/>
      <c r="AE3" s="103"/>
      <c r="AF3" s="88"/>
      <c r="AG3" s="101"/>
      <c r="AH3" s="88"/>
      <c r="AI3" s="88"/>
      <c r="AJ3" s="99"/>
      <c r="AK3" s="36"/>
      <c r="AL3" s="36"/>
      <c r="AM3" s="36"/>
      <c r="AN3" s="36"/>
    </row>
    <row r="4" spans="1:40" ht="23.25" x14ac:dyDescent="0.5">
      <c r="A4" s="8" t="s">
        <v>110</v>
      </c>
      <c r="B4" s="8">
        <v>328</v>
      </c>
      <c r="C4" s="9">
        <v>401</v>
      </c>
      <c r="D4" s="10">
        <v>401</v>
      </c>
      <c r="E4" s="8" t="s">
        <v>111</v>
      </c>
      <c r="F4" s="11">
        <v>128042</v>
      </c>
      <c r="G4" s="11">
        <v>145542</v>
      </c>
      <c r="H4" s="12">
        <v>17.5</v>
      </c>
      <c r="I4" s="10">
        <v>2</v>
      </c>
      <c r="J4" s="10" t="s">
        <v>201</v>
      </c>
      <c r="K4" s="13">
        <v>42120</v>
      </c>
      <c r="L4" s="14" t="s">
        <v>147</v>
      </c>
      <c r="M4" s="16">
        <v>11.15</v>
      </c>
      <c r="N4" s="16">
        <v>3.125</v>
      </c>
      <c r="O4" s="16">
        <v>1.7250000000000001</v>
      </c>
      <c r="P4" s="16">
        <v>1.4750000000000001</v>
      </c>
      <c r="Q4" s="16">
        <v>2.5825</v>
      </c>
      <c r="R4" s="16">
        <v>16.074999999999999</v>
      </c>
      <c r="S4" s="16">
        <v>1.125</v>
      </c>
      <c r="T4" s="16">
        <v>0.22500000000000001</v>
      </c>
      <c r="U4" s="16">
        <v>0.05</v>
      </c>
      <c r="V4" s="16">
        <v>5.3313800000000002</v>
      </c>
      <c r="W4" s="16">
        <v>0</v>
      </c>
      <c r="X4" s="16">
        <v>0</v>
      </c>
      <c r="Y4" s="16">
        <v>17.475000000000001</v>
      </c>
      <c r="Z4" s="16">
        <v>1.1455900000000001</v>
      </c>
      <c r="AA4" s="16">
        <v>196.02</v>
      </c>
      <c r="AB4" s="16">
        <v>209.49</v>
      </c>
      <c r="AC4" s="16">
        <v>0.49104489795918371</v>
      </c>
      <c r="AD4" s="16">
        <v>118.31</v>
      </c>
      <c r="AE4" s="16">
        <v>0.1931591836734694</v>
      </c>
      <c r="AF4" s="16">
        <v>1.03</v>
      </c>
      <c r="AG4" s="16">
        <v>1.6816326530612244E-3</v>
      </c>
      <c r="AH4" s="16">
        <v>0</v>
      </c>
      <c r="AI4" s="16">
        <f t="shared" ref="AI4:AI25" si="0">AH4/(3.5*H4*1000)*100</f>
        <v>0</v>
      </c>
      <c r="AJ4" s="35"/>
      <c r="AK4" s="37"/>
      <c r="AL4" s="37"/>
      <c r="AM4" s="36"/>
      <c r="AN4" s="36"/>
    </row>
    <row r="5" spans="1:40" ht="23.25" x14ac:dyDescent="0.5">
      <c r="A5" s="8" t="s">
        <v>110</v>
      </c>
      <c r="B5" s="8">
        <v>328</v>
      </c>
      <c r="C5" s="9">
        <v>401</v>
      </c>
      <c r="D5" s="10">
        <v>401</v>
      </c>
      <c r="E5" s="8" t="s">
        <v>111</v>
      </c>
      <c r="F5" s="11">
        <v>145542</v>
      </c>
      <c r="G5" s="11">
        <v>128042</v>
      </c>
      <c r="H5" s="12">
        <v>17.5</v>
      </c>
      <c r="I5" s="10">
        <v>2</v>
      </c>
      <c r="J5" s="10" t="s">
        <v>16</v>
      </c>
      <c r="K5" s="13">
        <v>42120</v>
      </c>
      <c r="L5" s="14" t="s">
        <v>147</v>
      </c>
      <c r="M5" s="16">
        <v>11.25</v>
      </c>
      <c r="N5" s="16">
        <v>3.35</v>
      </c>
      <c r="O5" s="16">
        <v>1.7</v>
      </c>
      <c r="P5" s="16">
        <v>1.2</v>
      </c>
      <c r="Q5" s="16">
        <v>2.5623900000000002</v>
      </c>
      <c r="R5" s="16">
        <v>15.8</v>
      </c>
      <c r="S5" s="16">
        <v>1.35</v>
      </c>
      <c r="T5" s="16">
        <v>0.3</v>
      </c>
      <c r="U5" s="16">
        <v>0.05</v>
      </c>
      <c r="V5" s="16">
        <v>4.9943900000000001</v>
      </c>
      <c r="W5" s="16">
        <v>0</v>
      </c>
      <c r="X5" s="16">
        <v>0</v>
      </c>
      <c r="Y5" s="16">
        <v>17.5</v>
      </c>
      <c r="Z5" s="16">
        <v>1.17855</v>
      </c>
      <c r="AA5" s="16">
        <v>286.08999999999997</v>
      </c>
      <c r="AB5" s="16">
        <v>216.6</v>
      </c>
      <c r="AC5" s="16">
        <v>0.64390204081632652</v>
      </c>
      <c r="AD5" s="16">
        <v>127.85</v>
      </c>
      <c r="AE5" s="16">
        <v>0.208734693877551</v>
      </c>
      <c r="AF5" s="16">
        <v>1.1499999999999999</v>
      </c>
      <c r="AG5" s="16">
        <v>1.8775510204081633E-3</v>
      </c>
      <c r="AH5" s="16">
        <v>1</v>
      </c>
      <c r="AI5" s="16">
        <f t="shared" si="0"/>
        <v>1.6326530612244896E-3</v>
      </c>
      <c r="AJ5" s="35"/>
      <c r="AK5" s="37"/>
      <c r="AL5" s="37"/>
      <c r="AM5" s="36"/>
      <c r="AN5" s="36"/>
    </row>
    <row r="6" spans="1:40" ht="23.25" x14ac:dyDescent="0.5">
      <c r="A6" s="8" t="s">
        <v>110</v>
      </c>
      <c r="B6" s="8">
        <v>328</v>
      </c>
      <c r="C6" s="9">
        <v>401</v>
      </c>
      <c r="D6" s="10">
        <v>402</v>
      </c>
      <c r="E6" s="8" t="s">
        <v>112</v>
      </c>
      <c r="F6" s="11">
        <v>162379</v>
      </c>
      <c r="G6" s="11">
        <v>209704</v>
      </c>
      <c r="H6" s="12">
        <v>47.325000000000003</v>
      </c>
      <c r="I6" s="10">
        <v>4</v>
      </c>
      <c r="J6" s="10" t="s">
        <v>203</v>
      </c>
      <c r="K6" s="13">
        <v>42120</v>
      </c>
      <c r="L6" s="14" t="s">
        <v>147</v>
      </c>
      <c r="M6" s="16">
        <v>37.325000000000003</v>
      </c>
      <c r="N6" s="16">
        <v>5.875</v>
      </c>
      <c r="O6" s="16">
        <v>2.3250000000000002</v>
      </c>
      <c r="P6" s="16">
        <v>1.425</v>
      </c>
      <c r="Q6" s="16">
        <v>2.0738500000000002</v>
      </c>
      <c r="R6" s="16">
        <v>45.15</v>
      </c>
      <c r="S6" s="16">
        <v>1.4</v>
      </c>
      <c r="T6" s="16">
        <v>0.3</v>
      </c>
      <c r="U6" s="16">
        <v>0.1</v>
      </c>
      <c r="V6" s="16">
        <v>4.2446999999999999</v>
      </c>
      <c r="W6" s="16">
        <v>0</v>
      </c>
      <c r="X6" s="16">
        <v>0</v>
      </c>
      <c r="Y6" s="16">
        <v>46.95</v>
      </c>
      <c r="Z6" s="16">
        <v>1.29914</v>
      </c>
      <c r="AA6" s="16">
        <v>195.74</v>
      </c>
      <c r="AB6" s="16">
        <v>2.57</v>
      </c>
      <c r="AC6" s="16">
        <v>0.11894951324428343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f t="shared" si="0"/>
        <v>0</v>
      </c>
      <c r="AJ6" s="35"/>
      <c r="AK6" s="37"/>
      <c r="AL6" s="37"/>
      <c r="AM6" s="36"/>
      <c r="AN6" s="36"/>
    </row>
    <row r="7" spans="1:40" ht="23.25" x14ac:dyDescent="0.5">
      <c r="A7" s="8" t="s">
        <v>110</v>
      </c>
      <c r="B7" s="8">
        <v>328</v>
      </c>
      <c r="C7" s="9">
        <v>401</v>
      </c>
      <c r="D7" s="10">
        <v>402</v>
      </c>
      <c r="E7" s="8" t="s">
        <v>112</v>
      </c>
      <c r="F7" s="11">
        <v>209704</v>
      </c>
      <c r="G7" s="11">
        <v>162379</v>
      </c>
      <c r="H7" s="12">
        <v>47.325000000000003</v>
      </c>
      <c r="I7" s="10">
        <v>4</v>
      </c>
      <c r="J7" s="10" t="s">
        <v>11</v>
      </c>
      <c r="K7" s="13">
        <v>42120</v>
      </c>
      <c r="L7" s="14" t="s">
        <v>147</v>
      </c>
      <c r="M7" s="16">
        <v>35.65</v>
      </c>
      <c r="N7" s="16">
        <v>6.7750000000000004</v>
      </c>
      <c r="O7" s="16">
        <v>2.9750000000000001</v>
      </c>
      <c r="P7" s="16">
        <v>1.7250000000000001</v>
      </c>
      <c r="Q7" s="16">
        <v>2.2130000000000001</v>
      </c>
      <c r="R7" s="16">
        <v>44.674999999999997</v>
      </c>
      <c r="S7" s="16">
        <v>2.2250000000000001</v>
      </c>
      <c r="T7" s="16">
        <v>0.22500000000000001</v>
      </c>
      <c r="U7" s="16">
        <v>0</v>
      </c>
      <c r="V7" s="16">
        <v>4.6210199999999997</v>
      </c>
      <c r="W7" s="16">
        <v>0</v>
      </c>
      <c r="X7" s="16">
        <v>0</v>
      </c>
      <c r="Y7" s="16">
        <v>47.125</v>
      </c>
      <c r="Z7" s="16">
        <v>1.3240099999999999</v>
      </c>
      <c r="AA7" s="16">
        <v>21.06</v>
      </c>
      <c r="AB7" s="16">
        <v>18.52</v>
      </c>
      <c r="AC7" s="16">
        <v>1.8305033582371139E-2</v>
      </c>
      <c r="AD7" s="16">
        <v>0</v>
      </c>
      <c r="AE7" s="16">
        <v>0</v>
      </c>
      <c r="AF7" s="16">
        <v>23.55</v>
      </c>
      <c r="AG7" s="16">
        <v>1.4217794883405023E-2</v>
      </c>
      <c r="AH7" s="16">
        <v>0</v>
      </c>
      <c r="AI7" s="16">
        <f t="shared" si="0"/>
        <v>0</v>
      </c>
      <c r="AJ7" s="35"/>
      <c r="AK7" s="37"/>
      <c r="AL7" s="37"/>
      <c r="AM7" s="36"/>
      <c r="AN7" s="36"/>
    </row>
    <row r="8" spans="1:40" ht="23.25" x14ac:dyDescent="0.5">
      <c r="A8" s="8" t="s">
        <v>110</v>
      </c>
      <c r="B8" s="8">
        <v>328</v>
      </c>
      <c r="C8" s="9">
        <v>4009</v>
      </c>
      <c r="D8" s="10">
        <v>100</v>
      </c>
      <c r="E8" s="8" t="s">
        <v>113</v>
      </c>
      <c r="F8" s="11">
        <v>3450</v>
      </c>
      <c r="G8" s="11">
        <v>41000</v>
      </c>
      <c r="H8" s="12">
        <v>37.549999999999997</v>
      </c>
      <c r="I8" s="10">
        <v>4</v>
      </c>
      <c r="J8" s="10" t="s">
        <v>202</v>
      </c>
      <c r="K8" s="13">
        <v>42120</v>
      </c>
      <c r="L8" s="14" t="s">
        <v>147</v>
      </c>
      <c r="M8" s="16">
        <v>21.5</v>
      </c>
      <c r="N8" s="16">
        <v>9.875</v>
      </c>
      <c r="O8" s="16">
        <v>4.4249999999999998</v>
      </c>
      <c r="P8" s="16">
        <v>1.2</v>
      </c>
      <c r="Q8" s="16">
        <v>2.6100099999999999</v>
      </c>
      <c r="R8" s="16">
        <v>34.375</v>
      </c>
      <c r="S8" s="16">
        <v>2.1749999999999998</v>
      </c>
      <c r="T8" s="16">
        <v>0.4</v>
      </c>
      <c r="U8" s="16">
        <v>0.05</v>
      </c>
      <c r="V8" s="16">
        <v>4.8790300000000002</v>
      </c>
      <c r="W8" s="16">
        <v>0</v>
      </c>
      <c r="X8" s="16">
        <v>0</v>
      </c>
      <c r="Y8" s="16">
        <v>37</v>
      </c>
      <c r="Z8" s="16">
        <v>1.26454</v>
      </c>
      <c r="AA8" s="16">
        <v>416.43</v>
      </c>
      <c r="AB8" s="16">
        <v>155.54</v>
      </c>
      <c r="AC8" s="16">
        <v>0.37603195739014655</v>
      </c>
      <c r="AD8" s="16">
        <v>14.36</v>
      </c>
      <c r="AE8" s="16">
        <v>1.0926383869126881E-2</v>
      </c>
      <c r="AF8" s="16">
        <v>1.54</v>
      </c>
      <c r="AG8" s="16">
        <v>1.1717709720372839E-3</v>
      </c>
      <c r="AH8" s="16">
        <v>0</v>
      </c>
      <c r="AI8" s="16">
        <f t="shared" si="0"/>
        <v>0</v>
      </c>
      <c r="AJ8" s="35"/>
      <c r="AK8" s="37"/>
      <c r="AL8" s="37"/>
      <c r="AM8" s="36"/>
      <c r="AN8" s="36"/>
    </row>
    <row r="9" spans="1:40" ht="23.25" x14ac:dyDescent="0.5">
      <c r="A9" s="8" t="s">
        <v>110</v>
      </c>
      <c r="B9" s="8">
        <v>328</v>
      </c>
      <c r="C9" s="9">
        <v>4009</v>
      </c>
      <c r="D9" s="10">
        <v>100</v>
      </c>
      <c r="E9" s="8" t="s">
        <v>113</v>
      </c>
      <c r="F9" s="11">
        <v>41000</v>
      </c>
      <c r="G9" s="11">
        <v>3450</v>
      </c>
      <c r="H9" s="12">
        <v>37.549999999999997</v>
      </c>
      <c r="I9" s="10">
        <v>4</v>
      </c>
      <c r="J9" s="10" t="s">
        <v>11</v>
      </c>
      <c r="K9" s="13">
        <v>42120</v>
      </c>
      <c r="L9" s="14" t="s">
        <v>147</v>
      </c>
      <c r="M9" s="16">
        <v>19.574999999999999</v>
      </c>
      <c r="N9" s="16">
        <v>10.125</v>
      </c>
      <c r="O9" s="16">
        <v>5.2249999999999996</v>
      </c>
      <c r="P9" s="16">
        <v>2.2000000000000002</v>
      </c>
      <c r="Q9" s="16">
        <v>2.8328899999999999</v>
      </c>
      <c r="R9" s="16">
        <v>31.75</v>
      </c>
      <c r="S9" s="16">
        <v>3.8</v>
      </c>
      <c r="T9" s="16">
        <v>1.125</v>
      </c>
      <c r="U9" s="16">
        <v>0.45</v>
      </c>
      <c r="V9" s="16">
        <v>6.2343200000000003</v>
      </c>
      <c r="W9" s="16">
        <v>0</v>
      </c>
      <c r="X9" s="16">
        <v>0</v>
      </c>
      <c r="Y9" s="16">
        <v>37.125</v>
      </c>
      <c r="Z9" s="16">
        <v>1.27525</v>
      </c>
      <c r="AA9" s="16">
        <v>1861.74</v>
      </c>
      <c r="AB9" s="16">
        <v>93.86</v>
      </c>
      <c r="AC9" s="16">
        <v>1.4522883774015602</v>
      </c>
      <c r="AD9" s="16">
        <v>550.86</v>
      </c>
      <c r="AE9" s="16">
        <v>0.41914399847821959</v>
      </c>
      <c r="AF9" s="16">
        <v>169.22</v>
      </c>
      <c r="AG9" s="16">
        <v>0.12875784668061635</v>
      </c>
      <c r="AH9" s="16">
        <v>0</v>
      </c>
      <c r="AI9" s="16">
        <f t="shared" si="0"/>
        <v>0</v>
      </c>
      <c r="AJ9" s="35"/>
      <c r="AK9" s="37"/>
      <c r="AL9" s="37"/>
      <c r="AM9" s="36"/>
      <c r="AN9" s="36"/>
    </row>
    <row r="10" spans="1:40" ht="23.25" x14ac:dyDescent="0.5">
      <c r="A10" s="8" t="s">
        <v>110</v>
      </c>
      <c r="B10" s="8">
        <v>328</v>
      </c>
      <c r="C10" s="9">
        <v>4010</v>
      </c>
      <c r="D10" s="10">
        <v>100</v>
      </c>
      <c r="E10" s="8" t="s">
        <v>114</v>
      </c>
      <c r="F10" s="11">
        <v>27767</v>
      </c>
      <c r="G10" s="11">
        <v>3691</v>
      </c>
      <c r="H10" s="12">
        <v>24.076000000000001</v>
      </c>
      <c r="I10" s="10">
        <v>2</v>
      </c>
      <c r="J10" s="10" t="s">
        <v>16</v>
      </c>
      <c r="K10" s="13">
        <v>42119</v>
      </c>
      <c r="L10" s="14" t="s">
        <v>147</v>
      </c>
      <c r="M10" s="16">
        <v>13.824999999999999</v>
      </c>
      <c r="N10" s="16">
        <v>6.5750000000000002</v>
      </c>
      <c r="O10" s="16">
        <v>2.7250000000000001</v>
      </c>
      <c r="P10" s="16">
        <v>0.9</v>
      </c>
      <c r="Q10" s="16">
        <v>2.5932400000000002</v>
      </c>
      <c r="R10" s="16">
        <v>21.475000000000001</v>
      </c>
      <c r="S10" s="16">
        <v>1.4750000000000001</v>
      </c>
      <c r="T10" s="16">
        <v>0.67500000000000004</v>
      </c>
      <c r="U10" s="16">
        <v>0.4</v>
      </c>
      <c r="V10" s="16">
        <v>4.5255299999999998</v>
      </c>
      <c r="W10" s="16">
        <v>0</v>
      </c>
      <c r="X10" s="16">
        <v>0</v>
      </c>
      <c r="Y10" s="16">
        <v>24.024999999999999</v>
      </c>
      <c r="Z10" s="16">
        <v>1.28047</v>
      </c>
      <c r="AA10" s="16">
        <v>627.61</v>
      </c>
      <c r="AB10" s="16">
        <v>774.26</v>
      </c>
      <c r="AC10" s="16">
        <v>1.2042104763487054</v>
      </c>
      <c r="AD10" s="16">
        <v>326.87</v>
      </c>
      <c r="AE10" s="16">
        <v>0.38790259416609307</v>
      </c>
      <c r="AF10" s="16">
        <v>166.02</v>
      </c>
      <c r="AG10" s="16">
        <v>0.19701896375762468</v>
      </c>
      <c r="AH10" s="16">
        <v>1</v>
      </c>
      <c r="AI10" s="16">
        <f t="shared" si="0"/>
        <v>1.1867182493532386E-3</v>
      </c>
      <c r="AJ10" s="35"/>
      <c r="AK10" s="37"/>
      <c r="AL10" s="37"/>
      <c r="AM10" s="36"/>
      <c r="AN10" s="36"/>
    </row>
    <row r="11" spans="1:40" ht="23.25" x14ac:dyDescent="0.5">
      <c r="A11" s="8" t="s">
        <v>110</v>
      </c>
      <c r="B11" s="8">
        <v>328</v>
      </c>
      <c r="C11" s="9">
        <v>4142</v>
      </c>
      <c r="D11" s="10">
        <v>100</v>
      </c>
      <c r="E11" s="8" t="s">
        <v>115</v>
      </c>
      <c r="F11" s="11">
        <v>0</v>
      </c>
      <c r="G11" s="11">
        <v>34825</v>
      </c>
      <c r="H11" s="12">
        <v>34.825000000000003</v>
      </c>
      <c r="I11" s="10">
        <v>4</v>
      </c>
      <c r="J11" s="10" t="s">
        <v>200</v>
      </c>
      <c r="K11" s="13">
        <v>42119</v>
      </c>
      <c r="L11" s="14" t="s">
        <v>147</v>
      </c>
      <c r="M11" s="16">
        <v>32.9</v>
      </c>
      <c r="N11" s="16">
        <v>1.425</v>
      </c>
      <c r="O11" s="16">
        <v>0.27500000000000002</v>
      </c>
      <c r="P11" s="16">
        <v>7.4999999999999997E-2</v>
      </c>
      <c r="Q11" s="16">
        <v>1.48081</v>
      </c>
      <c r="R11" s="16">
        <v>34.35</v>
      </c>
      <c r="S11" s="16">
        <v>0.3</v>
      </c>
      <c r="T11" s="16">
        <v>2.5000000000000001E-2</v>
      </c>
      <c r="U11" s="16">
        <v>0</v>
      </c>
      <c r="V11" s="16">
        <v>3.1249199999999999</v>
      </c>
      <c r="W11" s="16">
        <v>0</v>
      </c>
      <c r="X11" s="16">
        <v>0</v>
      </c>
      <c r="Y11" s="16">
        <v>34.674999999999997</v>
      </c>
      <c r="Z11" s="16">
        <v>1.2327600000000001</v>
      </c>
      <c r="AA11" s="16">
        <v>0</v>
      </c>
      <c r="AB11" s="16">
        <v>29.35</v>
      </c>
      <c r="AC11" s="16">
        <v>1.2039790790688135E-2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f t="shared" si="0"/>
        <v>0</v>
      </c>
      <c r="AJ11" s="35"/>
      <c r="AK11" s="37"/>
      <c r="AL11" s="37"/>
      <c r="AM11" s="36"/>
      <c r="AN11" s="36"/>
    </row>
    <row r="12" spans="1:40" ht="23.25" x14ac:dyDescent="0.5">
      <c r="A12" s="8" t="s">
        <v>110</v>
      </c>
      <c r="B12" s="8">
        <v>328</v>
      </c>
      <c r="C12" s="9">
        <v>4142</v>
      </c>
      <c r="D12" s="10">
        <v>100</v>
      </c>
      <c r="E12" s="8" t="s">
        <v>115</v>
      </c>
      <c r="F12" s="11">
        <v>34825</v>
      </c>
      <c r="G12" s="11">
        <v>0</v>
      </c>
      <c r="H12" s="12">
        <v>34.825000000000003</v>
      </c>
      <c r="I12" s="10">
        <v>4</v>
      </c>
      <c r="J12" s="10" t="s">
        <v>16</v>
      </c>
      <c r="K12" s="13">
        <v>42119</v>
      </c>
      <c r="L12" s="14" t="s">
        <v>147</v>
      </c>
      <c r="M12" s="16">
        <v>32.35</v>
      </c>
      <c r="N12" s="16">
        <v>1.9</v>
      </c>
      <c r="O12" s="16">
        <v>0.4</v>
      </c>
      <c r="P12" s="16">
        <v>0.27500000000000002</v>
      </c>
      <c r="Q12" s="16">
        <v>1.53532</v>
      </c>
      <c r="R12" s="16">
        <v>34.85</v>
      </c>
      <c r="S12" s="16">
        <v>7.4999999999999997E-2</v>
      </c>
      <c r="T12" s="16">
        <v>0</v>
      </c>
      <c r="U12" s="16">
        <v>0</v>
      </c>
      <c r="V12" s="16">
        <v>2.8553799999999998</v>
      </c>
      <c r="W12" s="16">
        <v>0</v>
      </c>
      <c r="X12" s="16">
        <v>0</v>
      </c>
      <c r="Y12" s="16">
        <v>34.924999999999997</v>
      </c>
      <c r="Z12" s="16">
        <v>1.1725300000000001</v>
      </c>
      <c r="AA12" s="16">
        <v>0</v>
      </c>
      <c r="AB12" s="16">
        <v>408.06</v>
      </c>
      <c r="AC12" s="16">
        <v>0.1673920623525792</v>
      </c>
      <c r="AD12" s="16">
        <v>0</v>
      </c>
      <c r="AE12" s="16">
        <v>0</v>
      </c>
      <c r="AF12" s="16">
        <v>78.47</v>
      </c>
      <c r="AG12" s="16">
        <v>6.4379038047379739E-2</v>
      </c>
      <c r="AH12" s="16">
        <v>0</v>
      </c>
      <c r="AI12" s="16">
        <f t="shared" si="0"/>
        <v>0</v>
      </c>
      <c r="AJ12" s="35"/>
      <c r="AK12" s="37"/>
      <c r="AL12" s="37"/>
      <c r="AM12" s="36"/>
      <c r="AN12" s="36"/>
    </row>
    <row r="13" spans="1:40" ht="23.25" x14ac:dyDescent="0.5">
      <c r="A13" s="8" t="s">
        <v>110</v>
      </c>
      <c r="B13" s="8">
        <v>328</v>
      </c>
      <c r="C13" s="9">
        <v>4143</v>
      </c>
      <c r="D13" s="10">
        <v>100</v>
      </c>
      <c r="E13" s="8" t="s">
        <v>116</v>
      </c>
      <c r="F13" s="11">
        <v>0</v>
      </c>
      <c r="G13" s="11">
        <v>29895</v>
      </c>
      <c r="H13" s="12">
        <v>29.895</v>
      </c>
      <c r="I13" s="10">
        <v>2</v>
      </c>
      <c r="J13" s="10" t="s">
        <v>201</v>
      </c>
      <c r="K13" s="13">
        <v>42119</v>
      </c>
      <c r="L13" s="14" t="s">
        <v>147</v>
      </c>
      <c r="M13" s="16">
        <v>19.7</v>
      </c>
      <c r="N13" s="16">
        <v>5.125</v>
      </c>
      <c r="O13" s="16">
        <v>2.9750000000000001</v>
      </c>
      <c r="P13" s="16">
        <v>1.9750000000000001</v>
      </c>
      <c r="Q13" s="16">
        <v>2.4944000000000002</v>
      </c>
      <c r="R13" s="16">
        <v>29.05</v>
      </c>
      <c r="S13" s="16">
        <v>0.57499999999999996</v>
      </c>
      <c r="T13" s="16">
        <v>0.125</v>
      </c>
      <c r="U13" s="16">
        <v>2.5000000000000001E-2</v>
      </c>
      <c r="V13" s="16">
        <v>2.9998100000000001</v>
      </c>
      <c r="W13" s="16">
        <v>0</v>
      </c>
      <c r="X13" s="16">
        <v>0</v>
      </c>
      <c r="Y13" s="16">
        <v>29.775000000000002</v>
      </c>
      <c r="Z13" s="16">
        <v>1.45444</v>
      </c>
      <c r="AA13" s="16">
        <v>1501.75</v>
      </c>
      <c r="AB13" s="16">
        <v>304.79000000000002</v>
      </c>
      <c r="AC13" s="16">
        <v>1.58090937328268</v>
      </c>
      <c r="AD13" s="16">
        <v>128.86000000000001</v>
      </c>
      <c r="AE13" s="16">
        <v>0.12315485150407379</v>
      </c>
      <c r="AF13" s="16">
        <v>12.18</v>
      </c>
      <c r="AG13" s="16">
        <v>1.1640742599096839E-2</v>
      </c>
      <c r="AH13" s="16">
        <v>2</v>
      </c>
      <c r="AI13" s="16">
        <f t="shared" si="0"/>
        <v>1.9114519867154086E-3</v>
      </c>
      <c r="AJ13" s="35"/>
      <c r="AK13" s="37"/>
      <c r="AL13" s="37"/>
      <c r="AM13" s="36"/>
      <c r="AN13" s="36"/>
    </row>
    <row r="14" spans="1:40" ht="23.25" x14ac:dyDescent="0.5">
      <c r="A14" s="8" t="s">
        <v>110</v>
      </c>
      <c r="B14" s="8">
        <v>328</v>
      </c>
      <c r="C14" s="9">
        <v>4169</v>
      </c>
      <c r="D14" s="10">
        <v>100</v>
      </c>
      <c r="E14" s="29" t="s">
        <v>117</v>
      </c>
      <c r="F14" s="11">
        <v>3000</v>
      </c>
      <c r="G14" s="11" t="s">
        <v>188</v>
      </c>
      <c r="H14" s="12">
        <v>37</v>
      </c>
      <c r="I14" s="10">
        <v>2</v>
      </c>
      <c r="J14" s="10" t="s">
        <v>201</v>
      </c>
      <c r="K14" s="13">
        <v>42118</v>
      </c>
      <c r="L14" s="14" t="s">
        <v>147</v>
      </c>
      <c r="M14" s="16">
        <v>10.074999999999999</v>
      </c>
      <c r="N14" s="16">
        <v>10.5</v>
      </c>
      <c r="O14" s="16">
        <v>8.625</v>
      </c>
      <c r="P14" s="16">
        <v>7.75</v>
      </c>
      <c r="Q14" s="16">
        <v>3.8112699999999999</v>
      </c>
      <c r="R14" s="16">
        <v>36.774999999999999</v>
      </c>
      <c r="S14" s="16">
        <v>0.17499999999999999</v>
      </c>
      <c r="T14" s="16">
        <v>0</v>
      </c>
      <c r="U14" s="16">
        <v>0</v>
      </c>
      <c r="V14" s="16">
        <v>2.9924900000000001</v>
      </c>
      <c r="W14" s="16">
        <v>0</v>
      </c>
      <c r="X14" s="16">
        <v>0</v>
      </c>
      <c r="Y14" s="16">
        <v>36.950000000000003</v>
      </c>
      <c r="Z14" s="16">
        <v>1.1493100000000001</v>
      </c>
      <c r="AA14" s="16">
        <v>17.39</v>
      </c>
      <c r="AB14" s="16">
        <v>981.57</v>
      </c>
      <c r="AC14" s="16">
        <v>0.39241312741312739</v>
      </c>
      <c r="AD14" s="16">
        <v>213.29</v>
      </c>
      <c r="AE14" s="16">
        <v>0.16470270270270271</v>
      </c>
      <c r="AF14" s="16">
        <v>233.17</v>
      </c>
      <c r="AG14" s="16">
        <v>0.18005405405405406</v>
      </c>
      <c r="AH14" s="16">
        <v>0</v>
      </c>
      <c r="AI14" s="16">
        <f t="shared" si="0"/>
        <v>0</v>
      </c>
      <c r="AJ14" s="35"/>
      <c r="AK14" s="37"/>
      <c r="AL14" s="37"/>
      <c r="AM14" s="36"/>
      <c r="AN14" s="36"/>
    </row>
    <row r="15" spans="1:40" ht="23.25" x14ac:dyDescent="0.5">
      <c r="A15" s="8" t="s">
        <v>110</v>
      </c>
      <c r="B15" s="8">
        <v>328</v>
      </c>
      <c r="C15" s="9">
        <v>4177</v>
      </c>
      <c r="D15" s="10">
        <v>100</v>
      </c>
      <c r="E15" s="8" t="s">
        <v>118</v>
      </c>
      <c r="F15" s="11">
        <v>27100</v>
      </c>
      <c r="G15" s="11">
        <v>0</v>
      </c>
      <c r="H15" s="12">
        <v>27.1</v>
      </c>
      <c r="I15" s="10">
        <v>2</v>
      </c>
      <c r="J15" s="10" t="s">
        <v>16</v>
      </c>
      <c r="K15" s="13">
        <v>42119</v>
      </c>
      <c r="L15" s="14" t="s">
        <v>147</v>
      </c>
      <c r="M15" s="16">
        <v>20.975000000000001</v>
      </c>
      <c r="N15" s="16">
        <v>4.4000000000000004</v>
      </c>
      <c r="O15" s="16">
        <v>1.1000000000000001</v>
      </c>
      <c r="P15" s="16">
        <v>0.55000000000000004</v>
      </c>
      <c r="Q15" s="16">
        <v>2.0833900000000001</v>
      </c>
      <c r="R15" s="16">
        <v>26.5</v>
      </c>
      <c r="S15" s="16">
        <v>0.3</v>
      </c>
      <c r="T15" s="16">
        <v>0.2</v>
      </c>
      <c r="U15" s="16">
        <v>2.5000000000000001E-2</v>
      </c>
      <c r="V15" s="16">
        <v>2.3391000000000002</v>
      </c>
      <c r="W15" s="16">
        <v>0</v>
      </c>
      <c r="X15" s="16">
        <v>0</v>
      </c>
      <c r="Y15" s="16">
        <v>27.025000000000002</v>
      </c>
      <c r="Z15" s="16">
        <v>1.25417</v>
      </c>
      <c r="AA15" s="16">
        <v>338.51</v>
      </c>
      <c r="AB15" s="16">
        <v>901.93</v>
      </c>
      <c r="AC15" s="16">
        <v>0.83234053769109095</v>
      </c>
      <c r="AD15" s="16">
        <v>73.59</v>
      </c>
      <c r="AE15" s="16">
        <v>7.758566157090141E-2</v>
      </c>
      <c r="AF15" s="16">
        <v>0</v>
      </c>
      <c r="AG15" s="16">
        <v>0</v>
      </c>
      <c r="AH15" s="16">
        <v>0</v>
      </c>
      <c r="AI15" s="16">
        <f t="shared" si="0"/>
        <v>0</v>
      </c>
      <c r="AJ15" s="35"/>
      <c r="AK15" s="37"/>
      <c r="AL15" s="37"/>
      <c r="AM15" s="36"/>
      <c r="AN15" s="36"/>
    </row>
    <row r="16" spans="1:40" ht="23.25" x14ac:dyDescent="0.5">
      <c r="A16" s="8" t="s">
        <v>110</v>
      </c>
      <c r="B16" s="8">
        <v>328</v>
      </c>
      <c r="C16" s="9">
        <v>4292</v>
      </c>
      <c r="D16" s="10">
        <v>100</v>
      </c>
      <c r="E16" s="8" t="s">
        <v>119</v>
      </c>
      <c r="F16" s="11">
        <v>0</v>
      </c>
      <c r="G16" s="11">
        <v>180</v>
      </c>
      <c r="H16" s="12">
        <v>0.18</v>
      </c>
      <c r="I16" s="10">
        <v>4</v>
      </c>
      <c r="J16" s="10" t="s">
        <v>200</v>
      </c>
      <c r="K16" s="13">
        <v>42120</v>
      </c>
      <c r="L16" s="14" t="s">
        <v>147</v>
      </c>
      <c r="M16" s="16">
        <v>2.5000000000000001E-2</v>
      </c>
      <c r="N16" s="16">
        <v>0.1</v>
      </c>
      <c r="O16" s="16">
        <v>2.5000000000000001E-2</v>
      </c>
      <c r="P16" s="16">
        <v>0.05</v>
      </c>
      <c r="Q16" s="16">
        <v>4.5437500000000002</v>
      </c>
      <c r="R16" s="16">
        <v>0.2</v>
      </c>
      <c r="S16" s="16">
        <v>0</v>
      </c>
      <c r="T16" s="16">
        <v>0</v>
      </c>
      <c r="U16" s="16">
        <v>0</v>
      </c>
      <c r="V16" s="16">
        <v>2.9773800000000001</v>
      </c>
      <c r="W16" s="16">
        <v>0</v>
      </c>
      <c r="X16" s="16">
        <v>0</v>
      </c>
      <c r="Y16" s="16">
        <v>0.2</v>
      </c>
      <c r="Z16" s="16">
        <v>0.98</v>
      </c>
      <c r="AA16" s="16">
        <v>4.9000000000000004</v>
      </c>
      <c r="AB16" s="16">
        <v>52.8</v>
      </c>
      <c r="AC16" s="16">
        <v>4.9682539682539675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f t="shared" si="0"/>
        <v>0</v>
      </c>
      <c r="AJ16" s="35"/>
      <c r="AK16" s="37"/>
      <c r="AL16" s="37"/>
      <c r="AM16" s="36"/>
      <c r="AN16" s="36"/>
    </row>
    <row r="17" spans="1:40" ht="23.25" x14ac:dyDescent="0.5">
      <c r="A17" s="8" t="s">
        <v>110</v>
      </c>
      <c r="B17" s="8">
        <v>328</v>
      </c>
      <c r="C17" s="9">
        <v>4292</v>
      </c>
      <c r="D17" s="10">
        <v>100</v>
      </c>
      <c r="E17" s="8" t="s">
        <v>119</v>
      </c>
      <c r="F17" s="11">
        <v>180</v>
      </c>
      <c r="G17" s="11">
        <v>0</v>
      </c>
      <c r="H17" s="12">
        <v>0.18</v>
      </c>
      <c r="I17" s="10">
        <v>4</v>
      </c>
      <c r="J17" s="10" t="s">
        <v>11</v>
      </c>
      <c r="K17" s="13">
        <v>42120</v>
      </c>
      <c r="L17" s="14" t="s">
        <v>147</v>
      </c>
      <c r="M17" s="16">
        <v>0</v>
      </c>
      <c r="N17" s="16">
        <v>0.1</v>
      </c>
      <c r="O17" s="16">
        <v>2.5000000000000001E-2</v>
      </c>
      <c r="P17" s="16">
        <v>7.4999999999999997E-2</v>
      </c>
      <c r="Q17" s="16">
        <v>5.3624999999999998</v>
      </c>
      <c r="R17" s="16">
        <v>0.2</v>
      </c>
      <c r="S17" s="16">
        <v>0</v>
      </c>
      <c r="T17" s="16">
        <v>0</v>
      </c>
      <c r="U17" s="16">
        <v>0</v>
      </c>
      <c r="V17" s="16">
        <v>2.6102500000000002</v>
      </c>
      <c r="W17" s="16">
        <v>0</v>
      </c>
      <c r="X17" s="16">
        <v>0</v>
      </c>
      <c r="Y17" s="16">
        <v>0.2</v>
      </c>
      <c r="Z17" s="16">
        <v>1.032</v>
      </c>
      <c r="AA17" s="16">
        <v>0</v>
      </c>
      <c r="AB17" s="16">
        <v>7.92</v>
      </c>
      <c r="AC17" s="16">
        <v>0.62857142857142856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f t="shared" si="0"/>
        <v>0</v>
      </c>
      <c r="AJ17" s="35"/>
      <c r="AK17" s="37"/>
      <c r="AL17" s="37"/>
      <c r="AM17" s="36"/>
      <c r="AN17" s="36"/>
    </row>
    <row r="18" spans="1:40" ht="23.25" x14ac:dyDescent="0.5">
      <c r="A18" s="8" t="s">
        <v>110</v>
      </c>
      <c r="B18" s="8">
        <v>328</v>
      </c>
      <c r="C18" s="9">
        <v>4293</v>
      </c>
      <c r="D18" s="10">
        <v>100</v>
      </c>
      <c r="E18" s="8" t="s">
        <v>120</v>
      </c>
      <c r="F18" s="11">
        <v>0</v>
      </c>
      <c r="G18" s="11">
        <v>125</v>
      </c>
      <c r="H18" s="12">
        <v>0.125</v>
      </c>
      <c r="I18" s="10">
        <v>2</v>
      </c>
      <c r="J18" s="10" t="s">
        <v>201</v>
      </c>
      <c r="K18" s="13">
        <v>42120</v>
      </c>
      <c r="L18" s="14" t="s">
        <v>147</v>
      </c>
      <c r="M18" s="16">
        <v>0</v>
      </c>
      <c r="N18" s="16">
        <v>2.5000000000000001E-2</v>
      </c>
      <c r="O18" s="16">
        <v>0.05</v>
      </c>
      <c r="P18" s="16">
        <v>0.05</v>
      </c>
      <c r="Q18" s="16">
        <v>4.5339999999999998</v>
      </c>
      <c r="R18" s="16">
        <v>0.125</v>
      </c>
      <c r="S18" s="16">
        <v>0</v>
      </c>
      <c r="T18" s="16">
        <v>0</v>
      </c>
      <c r="U18" s="16">
        <v>0</v>
      </c>
      <c r="V18" s="16">
        <v>2.1204000000000001</v>
      </c>
      <c r="W18" s="16">
        <v>0</v>
      </c>
      <c r="X18" s="16">
        <v>0</v>
      </c>
      <c r="Y18" s="16">
        <v>0.125</v>
      </c>
      <c r="Z18" s="16">
        <v>1.2303999999999999</v>
      </c>
      <c r="AA18" s="16">
        <v>22.85</v>
      </c>
      <c r="AB18" s="16">
        <v>0</v>
      </c>
      <c r="AC18" s="16">
        <v>5.2228571428571433</v>
      </c>
      <c r="AD18" s="16">
        <v>24.96</v>
      </c>
      <c r="AE18" s="16">
        <v>5.7051428571428575</v>
      </c>
      <c r="AF18" s="16">
        <v>5.36</v>
      </c>
      <c r="AG18" s="16">
        <v>1.2251428571428573</v>
      </c>
      <c r="AH18" s="16">
        <v>0</v>
      </c>
      <c r="AI18" s="16">
        <f t="shared" si="0"/>
        <v>0</v>
      </c>
      <c r="AJ18" s="35"/>
      <c r="AK18" s="37"/>
      <c r="AL18" s="37"/>
      <c r="AM18" s="36"/>
      <c r="AN18" s="36"/>
    </row>
    <row r="19" spans="1:40" ht="23.25" x14ac:dyDescent="0.5">
      <c r="A19" s="8" t="s">
        <v>110</v>
      </c>
      <c r="B19" s="8">
        <v>328</v>
      </c>
      <c r="C19" s="9">
        <v>4294</v>
      </c>
      <c r="D19" s="10">
        <v>100</v>
      </c>
      <c r="E19" s="8" t="s">
        <v>121</v>
      </c>
      <c r="F19" s="11">
        <v>0</v>
      </c>
      <c r="G19" s="11">
        <v>195</v>
      </c>
      <c r="H19" s="12">
        <v>0.19500000000000001</v>
      </c>
      <c r="I19" s="10">
        <v>4</v>
      </c>
      <c r="J19" s="10" t="s">
        <v>200</v>
      </c>
      <c r="K19" s="13">
        <v>42120</v>
      </c>
      <c r="L19" s="14" t="s">
        <v>147</v>
      </c>
      <c r="M19" s="16">
        <v>2.5000000000000001E-2</v>
      </c>
      <c r="N19" s="16">
        <v>7.4999999999999997E-2</v>
      </c>
      <c r="O19" s="16">
        <v>0.1</v>
      </c>
      <c r="P19" s="16">
        <v>2.5000000000000001E-2</v>
      </c>
      <c r="Q19" s="16">
        <v>4.18222</v>
      </c>
      <c r="R19" s="16">
        <v>0.22500000000000001</v>
      </c>
      <c r="S19" s="16">
        <v>0</v>
      </c>
      <c r="T19" s="16">
        <v>0</v>
      </c>
      <c r="U19" s="16">
        <v>0</v>
      </c>
      <c r="V19" s="16">
        <v>1.8793299999999999</v>
      </c>
      <c r="W19" s="16">
        <v>0</v>
      </c>
      <c r="X19" s="16">
        <v>0</v>
      </c>
      <c r="Y19" s="16">
        <v>0.22500000000000001</v>
      </c>
      <c r="Z19" s="16">
        <v>1.10633</v>
      </c>
      <c r="AA19" s="16">
        <v>62.95</v>
      </c>
      <c r="AB19" s="16">
        <v>18.369</v>
      </c>
      <c r="AC19" s="16">
        <v>10.56915750915751</v>
      </c>
      <c r="AD19" s="16">
        <v>0</v>
      </c>
      <c r="AE19" s="16">
        <v>0</v>
      </c>
      <c r="AF19" s="16">
        <v>0.65800000000000003</v>
      </c>
      <c r="AG19" s="16">
        <v>9.6410256410256412E-2</v>
      </c>
      <c r="AH19" s="16">
        <v>0</v>
      </c>
      <c r="AI19" s="16">
        <f t="shared" si="0"/>
        <v>0</v>
      </c>
      <c r="AJ19" s="35"/>
      <c r="AK19" s="37"/>
      <c r="AL19" s="37"/>
      <c r="AM19" s="36"/>
      <c r="AN19" s="36"/>
    </row>
    <row r="20" spans="1:40" ht="23.25" x14ac:dyDescent="0.5">
      <c r="A20" s="8" t="s">
        <v>110</v>
      </c>
      <c r="B20" s="8">
        <v>328</v>
      </c>
      <c r="C20" s="9">
        <v>4294</v>
      </c>
      <c r="D20" s="10">
        <v>100</v>
      </c>
      <c r="E20" s="8" t="s">
        <v>121</v>
      </c>
      <c r="F20" s="11">
        <v>195</v>
      </c>
      <c r="G20" s="11">
        <v>0</v>
      </c>
      <c r="H20" s="12">
        <v>0.19500000000000001</v>
      </c>
      <c r="I20" s="10">
        <v>4</v>
      </c>
      <c r="J20" s="10" t="s">
        <v>11</v>
      </c>
      <c r="K20" s="13">
        <v>42120</v>
      </c>
      <c r="L20" s="14" t="s">
        <v>147</v>
      </c>
      <c r="M20" s="16">
        <v>2.5000000000000001E-2</v>
      </c>
      <c r="N20" s="16">
        <v>0.05</v>
      </c>
      <c r="O20" s="16">
        <v>0.05</v>
      </c>
      <c r="P20" s="16">
        <v>7.4999999999999997E-2</v>
      </c>
      <c r="Q20" s="16">
        <v>4.8600000000000003</v>
      </c>
      <c r="R20" s="16">
        <v>0.2</v>
      </c>
      <c r="S20" s="16">
        <v>0</v>
      </c>
      <c r="T20" s="16">
        <v>0</v>
      </c>
      <c r="U20" s="16">
        <v>0</v>
      </c>
      <c r="V20" s="16">
        <v>2.6021299999999998</v>
      </c>
      <c r="W20" s="16">
        <v>0</v>
      </c>
      <c r="X20" s="16">
        <v>0</v>
      </c>
      <c r="Y20" s="16">
        <v>0.2</v>
      </c>
      <c r="Z20" s="16">
        <v>1.0694999999999999</v>
      </c>
      <c r="AA20" s="16">
        <v>62.39</v>
      </c>
      <c r="AB20" s="16">
        <v>10.28</v>
      </c>
      <c r="AC20" s="16">
        <v>9.8945054945054949</v>
      </c>
      <c r="AD20" s="16">
        <v>0</v>
      </c>
      <c r="AE20" s="16">
        <v>0</v>
      </c>
      <c r="AF20" s="16">
        <v>0</v>
      </c>
      <c r="AG20" s="16">
        <v>0</v>
      </c>
      <c r="AH20" s="16">
        <v>2.36</v>
      </c>
      <c r="AI20" s="16">
        <f t="shared" si="0"/>
        <v>0.34578754578754578</v>
      </c>
      <c r="AJ20" s="35"/>
      <c r="AK20" s="37"/>
      <c r="AL20" s="37"/>
      <c r="AM20" s="36"/>
      <c r="AN20" s="36"/>
    </row>
    <row r="21" spans="1:40" ht="23.25" x14ac:dyDescent="0.5">
      <c r="A21" s="8" t="s">
        <v>110</v>
      </c>
      <c r="B21" s="8">
        <v>328</v>
      </c>
      <c r="C21" s="9">
        <v>4295</v>
      </c>
      <c r="D21" s="10">
        <v>100</v>
      </c>
      <c r="E21" s="8" t="s">
        <v>122</v>
      </c>
      <c r="F21" s="11">
        <v>90</v>
      </c>
      <c r="G21" s="11">
        <v>0</v>
      </c>
      <c r="H21" s="12">
        <v>0.09</v>
      </c>
      <c r="I21" s="10">
        <v>2</v>
      </c>
      <c r="J21" s="10" t="s">
        <v>16</v>
      </c>
      <c r="K21" s="13">
        <v>42120</v>
      </c>
      <c r="L21" s="14" t="s">
        <v>147</v>
      </c>
      <c r="M21" s="16">
        <v>0</v>
      </c>
      <c r="N21" s="16">
        <v>0</v>
      </c>
      <c r="O21" s="16">
        <v>0</v>
      </c>
      <c r="P21" s="16">
        <v>0.9</v>
      </c>
      <c r="Q21" s="16">
        <v>6.9066700000000001</v>
      </c>
      <c r="R21" s="16">
        <v>7.4999999999999997E-2</v>
      </c>
      <c r="S21" s="16">
        <v>0</v>
      </c>
      <c r="T21" s="16">
        <v>0</v>
      </c>
      <c r="U21" s="16">
        <v>0</v>
      </c>
      <c r="V21" s="16">
        <v>1.556</v>
      </c>
      <c r="W21" s="16">
        <v>0</v>
      </c>
      <c r="X21" s="16">
        <v>0</v>
      </c>
      <c r="Y21" s="16">
        <v>7.4999999999999997E-2</v>
      </c>
      <c r="Z21" s="16">
        <v>1.01233</v>
      </c>
      <c r="AA21" s="16">
        <v>1.26</v>
      </c>
      <c r="AB21" s="16">
        <v>0</v>
      </c>
      <c r="AC21" s="16">
        <v>0.4</v>
      </c>
      <c r="AD21" s="16">
        <v>5.9</v>
      </c>
      <c r="AE21" s="16">
        <v>1.8730158730158732</v>
      </c>
      <c r="AF21" s="16">
        <v>0</v>
      </c>
      <c r="AG21" s="16">
        <v>0</v>
      </c>
      <c r="AH21" s="16">
        <v>0</v>
      </c>
      <c r="AI21" s="16">
        <f t="shared" si="0"/>
        <v>0</v>
      </c>
      <c r="AJ21" s="35"/>
      <c r="AK21" s="37"/>
      <c r="AL21" s="37"/>
      <c r="AM21" s="36"/>
      <c r="AN21" s="36"/>
    </row>
    <row r="22" spans="1:40" ht="23.25" x14ac:dyDescent="0.5">
      <c r="A22" s="8" t="s">
        <v>110</v>
      </c>
      <c r="B22" s="8">
        <v>328</v>
      </c>
      <c r="C22" s="9">
        <v>4332</v>
      </c>
      <c r="D22" s="10">
        <v>100</v>
      </c>
      <c r="E22" s="8" t="s">
        <v>123</v>
      </c>
      <c r="F22" s="11">
        <v>0</v>
      </c>
      <c r="G22" s="11">
        <v>6183</v>
      </c>
      <c r="H22" s="12">
        <v>6.1829999999999998</v>
      </c>
      <c r="I22" s="10">
        <v>2</v>
      </c>
      <c r="J22" s="10" t="s">
        <v>201</v>
      </c>
      <c r="K22" s="13">
        <v>42119</v>
      </c>
      <c r="L22" s="14" t="s">
        <v>147</v>
      </c>
      <c r="M22" s="16">
        <v>5.5750000000000002</v>
      </c>
      <c r="N22" s="16">
        <v>0.32500000000000001</v>
      </c>
      <c r="O22" s="16">
        <v>0.17499999999999999</v>
      </c>
      <c r="P22" s="16">
        <v>0.125</v>
      </c>
      <c r="Q22" s="16">
        <v>1.6431899999999999</v>
      </c>
      <c r="R22" s="16">
        <v>6.2</v>
      </c>
      <c r="S22" s="16">
        <v>0</v>
      </c>
      <c r="T22" s="16">
        <v>0</v>
      </c>
      <c r="U22" s="16">
        <v>0</v>
      </c>
      <c r="V22" s="16">
        <v>2.6406100000000001</v>
      </c>
      <c r="W22" s="16">
        <v>0</v>
      </c>
      <c r="X22" s="16">
        <v>0</v>
      </c>
      <c r="Y22" s="16">
        <v>6.2</v>
      </c>
      <c r="Z22" s="16">
        <v>1.2218800000000001</v>
      </c>
      <c r="AA22" s="16">
        <v>0</v>
      </c>
      <c r="AB22" s="16">
        <v>313.07</v>
      </c>
      <c r="AC22" s="16">
        <v>0.72334280631223857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f t="shared" si="0"/>
        <v>0</v>
      </c>
      <c r="AJ22" s="35"/>
      <c r="AK22" s="37"/>
      <c r="AL22" s="37"/>
      <c r="AM22" s="36"/>
      <c r="AN22" s="36"/>
    </row>
    <row r="23" spans="1:40" ht="23.25" x14ac:dyDescent="0.5">
      <c r="A23" s="8" t="s">
        <v>110</v>
      </c>
      <c r="B23" s="8">
        <v>328</v>
      </c>
      <c r="C23" s="9">
        <v>4338</v>
      </c>
      <c r="D23" s="10">
        <v>100</v>
      </c>
      <c r="E23" s="8" t="s">
        <v>124</v>
      </c>
      <c r="F23" s="11">
        <v>0</v>
      </c>
      <c r="G23" s="11">
        <v>4030</v>
      </c>
      <c r="H23" s="12">
        <v>4.03</v>
      </c>
      <c r="I23" s="10">
        <v>2</v>
      </c>
      <c r="J23" s="10" t="s">
        <v>201</v>
      </c>
      <c r="K23" s="13">
        <v>42119</v>
      </c>
      <c r="L23" s="14" t="s">
        <v>147</v>
      </c>
      <c r="M23" s="16">
        <v>2.85</v>
      </c>
      <c r="N23" s="16">
        <v>0.77500000000000002</v>
      </c>
      <c r="O23" s="16">
        <v>0.35</v>
      </c>
      <c r="P23" s="16">
        <v>0.05</v>
      </c>
      <c r="Q23" s="16">
        <v>2.3158400000000001</v>
      </c>
      <c r="R23" s="16">
        <v>4.0250000000000004</v>
      </c>
      <c r="S23" s="16">
        <v>0</v>
      </c>
      <c r="T23" s="16">
        <v>0</v>
      </c>
      <c r="U23" s="16">
        <v>0</v>
      </c>
      <c r="V23" s="16">
        <v>2.8799000000000001</v>
      </c>
      <c r="W23" s="16">
        <v>0</v>
      </c>
      <c r="X23" s="16">
        <v>0</v>
      </c>
      <c r="Y23" s="16">
        <v>4.0250000000000004</v>
      </c>
      <c r="Z23" s="16">
        <v>1.2495700000000001</v>
      </c>
      <c r="AA23" s="16">
        <v>129.34</v>
      </c>
      <c r="AB23" s="16">
        <v>95.7</v>
      </c>
      <c r="AC23" s="16">
        <v>1.256221198156682</v>
      </c>
      <c r="AD23" s="16">
        <v>0</v>
      </c>
      <c r="AE23" s="16">
        <v>0</v>
      </c>
      <c r="AF23" s="16">
        <v>9.5500000000000007</v>
      </c>
      <c r="AG23" s="16">
        <v>6.7706487061325774E-2</v>
      </c>
      <c r="AH23" s="16">
        <v>4</v>
      </c>
      <c r="AI23" s="16">
        <f t="shared" si="0"/>
        <v>2.8358738036157391E-2</v>
      </c>
      <c r="AJ23" s="35"/>
      <c r="AK23" s="37"/>
      <c r="AL23" s="37"/>
      <c r="AM23" s="36"/>
      <c r="AN23" s="36"/>
    </row>
    <row r="24" spans="1:40" ht="23.25" x14ac:dyDescent="0.5">
      <c r="A24" s="8" t="s">
        <v>110</v>
      </c>
      <c r="B24" s="8">
        <v>328</v>
      </c>
      <c r="C24" s="9">
        <v>4339</v>
      </c>
      <c r="D24" s="10">
        <v>100</v>
      </c>
      <c r="E24" s="8" t="s">
        <v>125</v>
      </c>
      <c r="F24" s="11">
        <v>0</v>
      </c>
      <c r="G24" s="11">
        <v>3525</v>
      </c>
      <c r="H24" s="12">
        <v>3.5249999999999999</v>
      </c>
      <c r="I24" s="10">
        <v>2</v>
      </c>
      <c r="J24" s="10" t="s">
        <v>201</v>
      </c>
      <c r="K24" s="13">
        <v>42119</v>
      </c>
      <c r="L24" s="14" t="s">
        <v>147</v>
      </c>
      <c r="M24" s="16">
        <v>2.0750000000000002</v>
      </c>
      <c r="N24" s="16">
        <v>1.1000000000000001</v>
      </c>
      <c r="O24" s="16">
        <v>0.27500000000000002</v>
      </c>
      <c r="P24" s="16">
        <v>7.4999999999999997E-2</v>
      </c>
      <c r="Q24" s="16">
        <v>2.5295000000000001</v>
      </c>
      <c r="R24" s="16">
        <v>3.5249999999999999</v>
      </c>
      <c r="S24" s="16">
        <v>0</v>
      </c>
      <c r="T24" s="16">
        <v>0</v>
      </c>
      <c r="U24" s="16">
        <v>0</v>
      </c>
      <c r="V24" s="16">
        <v>2.3470200000000001</v>
      </c>
      <c r="W24" s="16">
        <v>0</v>
      </c>
      <c r="X24" s="16">
        <v>0</v>
      </c>
      <c r="Y24" s="16">
        <v>3.5250000000000004</v>
      </c>
      <c r="Z24" s="16">
        <v>1.39253</v>
      </c>
      <c r="AA24" s="16">
        <v>0</v>
      </c>
      <c r="AB24" s="16">
        <v>0</v>
      </c>
      <c r="AC24" s="16">
        <v>0</v>
      </c>
      <c r="AD24" s="16">
        <v>1.5</v>
      </c>
      <c r="AE24" s="16">
        <v>1.2158054711246201E-2</v>
      </c>
      <c r="AF24" s="16">
        <v>0</v>
      </c>
      <c r="AG24" s="16">
        <v>0</v>
      </c>
      <c r="AH24" s="16">
        <v>0</v>
      </c>
      <c r="AI24" s="16">
        <f t="shared" si="0"/>
        <v>0</v>
      </c>
      <c r="AJ24" s="35"/>
      <c r="AK24" s="37"/>
      <c r="AL24" s="37"/>
      <c r="AM24" s="36"/>
      <c r="AN24" s="36"/>
    </row>
    <row r="25" spans="1:40" ht="23.25" x14ac:dyDescent="0.5">
      <c r="A25" s="8" t="s">
        <v>110</v>
      </c>
      <c r="B25" s="8">
        <v>328</v>
      </c>
      <c r="C25" s="9">
        <v>4350</v>
      </c>
      <c r="D25" s="10">
        <v>100</v>
      </c>
      <c r="E25" s="8" t="s">
        <v>126</v>
      </c>
      <c r="F25" s="11">
        <v>0</v>
      </c>
      <c r="G25" s="11">
        <v>1000</v>
      </c>
      <c r="H25" s="12">
        <v>1</v>
      </c>
      <c r="I25" s="10">
        <v>2</v>
      </c>
      <c r="J25" s="10" t="s">
        <v>201</v>
      </c>
      <c r="K25" s="13">
        <v>42120</v>
      </c>
      <c r="L25" s="14" t="s">
        <v>147</v>
      </c>
      <c r="M25" s="16">
        <v>0.77500000000000002</v>
      </c>
      <c r="N25" s="16">
        <v>2.5000000000000001E-2</v>
      </c>
      <c r="O25" s="16">
        <v>7.4999999999999997E-2</v>
      </c>
      <c r="P25" s="16">
        <v>7.4999999999999997E-2</v>
      </c>
      <c r="Q25" s="16">
        <v>2.29447</v>
      </c>
      <c r="R25" s="16">
        <v>0.9</v>
      </c>
      <c r="S25" s="16">
        <v>0.05</v>
      </c>
      <c r="T25" s="16">
        <v>0</v>
      </c>
      <c r="U25" s="16">
        <v>0</v>
      </c>
      <c r="V25" s="16">
        <v>4.0247099999999998</v>
      </c>
      <c r="W25" s="16">
        <v>0</v>
      </c>
      <c r="X25" s="16">
        <v>0</v>
      </c>
      <c r="Y25" s="16">
        <v>0.95</v>
      </c>
      <c r="Z25" s="16">
        <v>1.35297</v>
      </c>
      <c r="AA25" s="16">
        <v>10.36</v>
      </c>
      <c r="AB25" s="16">
        <v>20.369</v>
      </c>
      <c r="AC25" s="16">
        <v>0.58698571428571433</v>
      </c>
      <c r="AD25" s="16">
        <v>29.37</v>
      </c>
      <c r="AE25" s="16">
        <v>0.83914285714285719</v>
      </c>
      <c r="AF25" s="16">
        <v>0.36499999999999999</v>
      </c>
      <c r="AG25" s="16">
        <v>1.0428571428571428E-2</v>
      </c>
      <c r="AH25" s="16">
        <v>0</v>
      </c>
      <c r="AI25" s="16">
        <f t="shared" si="0"/>
        <v>0</v>
      </c>
      <c r="AJ25" s="35"/>
      <c r="AK25" s="37"/>
      <c r="AL25" s="37"/>
      <c r="AM25" s="36"/>
      <c r="AN25" s="36"/>
    </row>
    <row r="26" spans="1:40" ht="23.25" x14ac:dyDescent="0.5">
      <c r="A26" s="7"/>
      <c r="B26" s="7"/>
      <c r="C26" s="7"/>
      <c r="D26" s="7"/>
      <c r="E26" s="7"/>
      <c r="F26" s="108" t="s">
        <v>144</v>
      </c>
      <c r="G26" s="108"/>
      <c r="H26" s="82">
        <f>SUM(H4:H25)</f>
        <v>408.17399999999992</v>
      </c>
      <c r="I26" s="76"/>
      <c r="J26" s="76"/>
      <c r="K26" s="76"/>
      <c r="L26" s="76"/>
      <c r="M26" s="77">
        <f t="shared" ref="M26:P26" si="1">SUM(M4:M25)</f>
        <v>277.62499999999989</v>
      </c>
      <c r="N26" s="77">
        <f t="shared" si="1"/>
        <v>71.625000000000014</v>
      </c>
      <c r="O26" s="77">
        <f t="shared" si="1"/>
        <v>35.599999999999994</v>
      </c>
      <c r="P26" s="77">
        <f t="shared" si="1"/>
        <v>22.249999999999996</v>
      </c>
      <c r="Q26" s="77" t="s">
        <v>145</v>
      </c>
      <c r="R26" s="77">
        <f t="shared" ref="R26:U26" si="2">SUM(R4:R25)</f>
        <v>386.49999999999989</v>
      </c>
      <c r="S26" s="77">
        <f t="shared" si="2"/>
        <v>15.025</v>
      </c>
      <c r="T26" s="77">
        <f t="shared" si="2"/>
        <v>3.6</v>
      </c>
      <c r="U26" s="77">
        <f t="shared" si="2"/>
        <v>1.1499999999999999</v>
      </c>
      <c r="V26" s="77" t="s">
        <v>145</v>
      </c>
      <c r="W26" s="77">
        <f t="shared" ref="W26:Y26" si="3">SUM(W4:W25)</f>
        <v>0</v>
      </c>
      <c r="X26" s="77">
        <f t="shared" si="3"/>
        <v>0</v>
      </c>
      <c r="Y26" s="77">
        <f t="shared" si="3"/>
        <v>406.27499999999986</v>
      </c>
      <c r="Z26" s="77" t="s">
        <v>145</v>
      </c>
      <c r="AA26" s="77">
        <f t="shared" ref="AA26:AB26" si="4">SUM(AA4:AA25)</f>
        <v>5756.3900000000012</v>
      </c>
      <c r="AB26" s="77">
        <f t="shared" si="4"/>
        <v>4615.0479999999989</v>
      </c>
      <c r="AC26" s="77" t="s">
        <v>145</v>
      </c>
      <c r="AD26" s="77">
        <f>SUM(AD4:AD25)</f>
        <v>1615.72</v>
      </c>
      <c r="AE26" s="77" t="s">
        <v>145</v>
      </c>
      <c r="AF26" s="77">
        <f>SUM(AF4:AF25)</f>
        <v>702.26300000000003</v>
      </c>
      <c r="AG26" s="77" t="s">
        <v>145</v>
      </c>
      <c r="AH26" s="77">
        <f>SUM(AH4:AH25)</f>
        <v>10.36</v>
      </c>
      <c r="AI26" s="77" t="s">
        <v>145</v>
      </c>
      <c r="AJ26" s="33"/>
      <c r="AK26" s="37"/>
      <c r="AL26" s="37"/>
      <c r="AM26" s="36"/>
      <c r="AN26" s="36"/>
    </row>
    <row r="27" spans="1:40" ht="23.25" x14ac:dyDescent="0.5">
      <c r="A27" s="7"/>
      <c r="B27" s="7"/>
      <c r="C27" s="7"/>
      <c r="D27" s="7"/>
      <c r="E27" s="7"/>
      <c r="F27" s="108" t="s">
        <v>146</v>
      </c>
      <c r="G27" s="108"/>
      <c r="H27" s="76"/>
      <c r="I27" s="76"/>
      <c r="J27" s="76"/>
      <c r="K27" s="76"/>
      <c r="L27" s="76"/>
      <c r="M27" s="77" t="s">
        <v>145</v>
      </c>
      <c r="N27" s="77" t="s">
        <v>145</v>
      </c>
      <c r="O27" s="77" t="s">
        <v>145</v>
      </c>
      <c r="P27" s="77" t="s">
        <v>145</v>
      </c>
      <c r="Q27" s="77">
        <f>SUMPRODUCT(Q4:Q25,H4:H25)/H26</f>
        <v>2.3819462077692357</v>
      </c>
      <c r="R27" s="77" t="s">
        <v>145</v>
      </c>
      <c r="S27" s="77" t="s">
        <v>145</v>
      </c>
      <c r="T27" s="77" t="s">
        <v>145</v>
      </c>
      <c r="U27" s="77" t="s">
        <v>145</v>
      </c>
      <c r="V27" s="77">
        <f>SUMPRODUCT(V4:V25,H4:H25)/H26</f>
        <v>4.0206008380249614</v>
      </c>
      <c r="W27" s="77" t="s">
        <v>145</v>
      </c>
      <c r="X27" s="77" t="s">
        <v>145</v>
      </c>
      <c r="Y27" s="77" t="s">
        <v>145</v>
      </c>
      <c r="Z27" s="77">
        <f>SUMPRODUCT(Z4:Z25,H4:H25)/H26</f>
        <v>1.2608631734505384</v>
      </c>
      <c r="AA27" s="77" t="s">
        <v>145</v>
      </c>
      <c r="AB27" s="77" t="s">
        <v>145</v>
      </c>
      <c r="AC27" s="77">
        <f>SUMPRODUCT(AC4:AC25,H4:H25)/H26</f>
        <v>0.56445913472475684</v>
      </c>
      <c r="AD27" s="77" t="s">
        <v>145</v>
      </c>
      <c r="AE27" s="77">
        <f>SUMPRODUCT(AE4:AE25,H4:H25)/H26</f>
        <v>0.11309742553770839</v>
      </c>
      <c r="AF27" s="77" t="s">
        <v>145</v>
      </c>
      <c r="AG27" s="77">
        <f>SUMPRODUCT(AG4:AG25,H4:H25)/H26</f>
        <v>4.9157117167818495E-2</v>
      </c>
      <c r="AH27" s="77" t="s">
        <v>145</v>
      </c>
      <c r="AI27" s="77">
        <f>SUMPRODUCT(AI4:AI25,H4:H25)/H26</f>
        <v>7.2518092774160063E-4</v>
      </c>
      <c r="AJ27" s="38"/>
      <c r="AK27" s="37"/>
      <c r="AL27" s="37"/>
      <c r="AM27" s="36"/>
      <c r="AN27" s="36"/>
    </row>
    <row r="28" spans="1:40" x14ac:dyDescent="0.2"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48"/>
      <c r="AI28" s="48"/>
      <c r="AJ28" s="36"/>
      <c r="AK28" s="36"/>
      <c r="AL28" s="36"/>
      <c r="AM28" s="36"/>
      <c r="AN28" s="36"/>
    </row>
    <row r="29" spans="1:40" x14ac:dyDescent="0.2">
      <c r="AH29" s="36"/>
      <c r="AI29" s="36"/>
      <c r="AJ29" s="36"/>
      <c r="AK29" s="36"/>
      <c r="AL29" s="36"/>
      <c r="AM29" s="36"/>
      <c r="AN29" s="36"/>
    </row>
    <row r="30" spans="1:40" x14ac:dyDescent="0.2">
      <c r="AH30" s="36"/>
      <c r="AI30" s="36"/>
      <c r="AJ30" s="36"/>
      <c r="AK30" s="36"/>
      <c r="AL30" s="36"/>
      <c r="AM30" s="36"/>
      <c r="AN30" s="36"/>
    </row>
    <row r="31" spans="1:40" x14ac:dyDescent="0.2">
      <c r="AH31" s="36"/>
      <c r="AI31" s="36"/>
      <c r="AJ31" s="36"/>
      <c r="AK31" s="36"/>
      <c r="AL31" s="36"/>
      <c r="AM31" s="36"/>
      <c r="AN31" s="36"/>
    </row>
    <row r="32" spans="1:40" x14ac:dyDescent="0.2">
      <c r="AH32" s="36"/>
      <c r="AI32" s="36"/>
      <c r="AJ32" s="36"/>
      <c r="AK32" s="36"/>
      <c r="AL32" s="36"/>
      <c r="AM32" s="36"/>
      <c r="AN32" s="36"/>
    </row>
    <row r="33" spans="1:40" x14ac:dyDescent="0.2">
      <c r="AH33" s="36"/>
      <c r="AI33" s="36"/>
      <c r="AJ33" s="36"/>
      <c r="AK33" s="36"/>
      <c r="AL33" s="36"/>
      <c r="AM33" s="36"/>
      <c r="AN33" s="36"/>
    </row>
    <row r="34" spans="1:40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36"/>
      <c r="AI34" s="36"/>
      <c r="AJ34" s="36"/>
      <c r="AK34" s="36"/>
      <c r="AL34" s="36"/>
      <c r="AM34" s="36"/>
      <c r="AN34" s="36"/>
    </row>
    <row r="35" spans="1:40" ht="23.25" x14ac:dyDescent="0.5">
      <c r="A35" s="107" t="s">
        <v>197</v>
      </c>
      <c r="B35" s="107"/>
      <c r="C35" s="107"/>
      <c r="D35" s="107"/>
      <c r="E35" s="107"/>
      <c r="F35" s="107"/>
      <c r="G35" s="107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36"/>
      <c r="AI35" s="36"/>
      <c r="AJ35" s="36"/>
      <c r="AK35" s="36"/>
      <c r="AL35" s="36"/>
      <c r="AM35" s="36"/>
      <c r="AN35" s="36"/>
    </row>
    <row r="36" spans="1:40" ht="81.75" customHeight="1" x14ac:dyDescent="0.2">
      <c r="A36" s="94" t="s">
        <v>160</v>
      </c>
      <c r="B36" s="94" t="s">
        <v>0</v>
      </c>
      <c r="C36" s="97" t="s">
        <v>1</v>
      </c>
      <c r="D36" s="98" t="s">
        <v>2</v>
      </c>
      <c r="E36" s="94" t="s">
        <v>3</v>
      </c>
      <c r="F36" s="94" t="s">
        <v>204</v>
      </c>
      <c r="G36" s="94" t="s">
        <v>205</v>
      </c>
      <c r="H36" s="96" t="s">
        <v>206</v>
      </c>
      <c r="I36" s="94" t="s">
        <v>4</v>
      </c>
      <c r="J36" s="94" t="s">
        <v>5</v>
      </c>
      <c r="K36" s="95" t="s">
        <v>6</v>
      </c>
      <c r="L36" s="94" t="s">
        <v>7</v>
      </c>
      <c r="M36" s="90" t="s">
        <v>207</v>
      </c>
      <c r="N36" s="90"/>
      <c r="O36" s="90"/>
      <c r="P36" s="90"/>
      <c r="Q36" s="89" t="s">
        <v>208</v>
      </c>
      <c r="R36" s="91" t="s">
        <v>211</v>
      </c>
      <c r="S36" s="92"/>
      <c r="T36" s="93"/>
      <c r="U36" s="89" t="s">
        <v>212</v>
      </c>
      <c r="V36" s="87" t="s">
        <v>161</v>
      </c>
      <c r="W36" s="87" t="s">
        <v>233</v>
      </c>
      <c r="X36" s="87" t="s">
        <v>234</v>
      </c>
      <c r="Y36" s="71" t="s">
        <v>162</v>
      </c>
      <c r="Z36" s="87" t="s">
        <v>163</v>
      </c>
      <c r="AA36" s="87" t="s">
        <v>235</v>
      </c>
      <c r="AB36" s="87" t="s">
        <v>219</v>
      </c>
      <c r="AC36" s="69" t="s">
        <v>186</v>
      </c>
      <c r="AD36" s="23"/>
      <c r="AE36" s="23"/>
      <c r="AF36" s="23"/>
      <c r="AG36" s="23"/>
      <c r="AH36" s="36"/>
      <c r="AI36" s="36"/>
      <c r="AJ36" s="36"/>
      <c r="AK36" s="36"/>
      <c r="AL36" s="36"/>
      <c r="AM36" s="36"/>
      <c r="AN36" s="36"/>
    </row>
    <row r="37" spans="1:40" ht="23.25" x14ac:dyDescent="0.2">
      <c r="A37" s="94"/>
      <c r="B37" s="94"/>
      <c r="C37" s="97"/>
      <c r="D37" s="98"/>
      <c r="E37" s="94"/>
      <c r="F37" s="94"/>
      <c r="G37" s="94"/>
      <c r="H37" s="96"/>
      <c r="I37" s="94"/>
      <c r="J37" s="94"/>
      <c r="K37" s="95"/>
      <c r="L37" s="94"/>
      <c r="M37" s="67" t="s">
        <v>222</v>
      </c>
      <c r="N37" s="68" t="s">
        <v>223</v>
      </c>
      <c r="O37" s="68" t="s">
        <v>224</v>
      </c>
      <c r="P37" s="67" t="s">
        <v>225</v>
      </c>
      <c r="Q37" s="89"/>
      <c r="R37" s="67" t="s">
        <v>230</v>
      </c>
      <c r="S37" s="68" t="s">
        <v>231</v>
      </c>
      <c r="T37" s="67" t="s">
        <v>232</v>
      </c>
      <c r="U37" s="89"/>
      <c r="V37" s="88"/>
      <c r="W37" s="88"/>
      <c r="X37" s="88"/>
      <c r="Y37" s="72"/>
      <c r="Z37" s="88"/>
      <c r="AA37" s="88"/>
      <c r="AB37" s="88"/>
      <c r="AC37" s="70" t="s">
        <v>236</v>
      </c>
      <c r="AD37" s="23"/>
      <c r="AE37" s="23"/>
      <c r="AF37" s="23"/>
      <c r="AG37" s="23"/>
      <c r="AH37" s="36"/>
      <c r="AI37" s="36"/>
      <c r="AJ37" s="36"/>
      <c r="AK37" s="36"/>
      <c r="AL37" s="36"/>
      <c r="AM37" s="36"/>
      <c r="AN37" s="36"/>
    </row>
    <row r="38" spans="1:40" ht="23.25" x14ac:dyDescent="0.5">
      <c r="A38" s="29" t="s">
        <v>178</v>
      </c>
      <c r="B38" s="32">
        <v>328</v>
      </c>
      <c r="C38" s="32">
        <v>4170</v>
      </c>
      <c r="D38" s="32">
        <v>100</v>
      </c>
      <c r="E38" s="32" t="s">
        <v>179</v>
      </c>
      <c r="F38" s="30" t="s">
        <v>85</v>
      </c>
      <c r="G38" s="30" t="s">
        <v>180</v>
      </c>
      <c r="H38" s="32">
        <v>16.346</v>
      </c>
      <c r="I38" s="29">
        <v>2</v>
      </c>
      <c r="J38" s="32" t="s">
        <v>201</v>
      </c>
      <c r="K38" s="31">
        <v>42118</v>
      </c>
      <c r="L38" s="29" t="s">
        <v>167</v>
      </c>
      <c r="M38" s="41">
        <v>0</v>
      </c>
      <c r="N38" s="41">
        <v>2.5000000000000001E-2</v>
      </c>
      <c r="O38" s="41">
        <v>5.125</v>
      </c>
      <c r="P38" s="41">
        <v>11.125</v>
      </c>
      <c r="Q38" s="41">
        <v>5.7461599999999997</v>
      </c>
      <c r="R38" s="41">
        <v>0</v>
      </c>
      <c r="S38" s="41">
        <v>0</v>
      </c>
      <c r="T38" s="41">
        <f>SUM(M38:P38)</f>
        <v>16.274999999999999</v>
      </c>
      <c r="U38" s="41">
        <v>1.3561099999999999</v>
      </c>
      <c r="V38" s="34">
        <v>165</v>
      </c>
      <c r="W38" s="34">
        <v>156</v>
      </c>
      <c r="X38" s="34">
        <v>84</v>
      </c>
      <c r="Y38" s="34">
        <v>44</v>
      </c>
      <c r="Z38" s="34">
        <v>52</v>
      </c>
      <c r="AA38" s="41">
        <v>213.45</v>
      </c>
      <c r="AB38" s="43">
        <v>0.37309258708989529</v>
      </c>
      <c r="AC38" s="34">
        <v>319</v>
      </c>
      <c r="AD38" s="23"/>
      <c r="AE38" s="23"/>
      <c r="AF38" s="23"/>
      <c r="AG38" s="23"/>
      <c r="AH38" s="36"/>
      <c r="AI38" s="36"/>
      <c r="AJ38" s="36"/>
      <c r="AK38" s="36"/>
      <c r="AL38" s="36"/>
      <c r="AM38" s="36"/>
      <c r="AN38" s="36"/>
    </row>
    <row r="39" spans="1:40" ht="23.25" x14ac:dyDescent="0.5">
      <c r="A39" s="29" t="s">
        <v>178</v>
      </c>
      <c r="B39" s="32">
        <v>328</v>
      </c>
      <c r="C39" s="32">
        <v>4174</v>
      </c>
      <c r="D39" s="32">
        <v>100</v>
      </c>
      <c r="E39" s="32" t="s">
        <v>181</v>
      </c>
      <c r="F39" s="30" t="s">
        <v>85</v>
      </c>
      <c r="G39" s="30" t="s">
        <v>182</v>
      </c>
      <c r="H39" s="32">
        <v>3.407</v>
      </c>
      <c r="I39" s="29">
        <v>2</v>
      </c>
      <c r="J39" s="32" t="s">
        <v>201</v>
      </c>
      <c r="K39" s="31">
        <v>42118</v>
      </c>
      <c r="L39" s="29" t="s">
        <v>167</v>
      </c>
      <c r="M39" s="41">
        <v>0.3</v>
      </c>
      <c r="N39" s="41">
        <v>0.3</v>
      </c>
      <c r="O39" s="41">
        <v>1</v>
      </c>
      <c r="P39" s="41">
        <v>1.7749999999999999</v>
      </c>
      <c r="Q39" s="41">
        <v>4.89133</v>
      </c>
      <c r="R39" s="41">
        <v>0</v>
      </c>
      <c r="S39" s="41">
        <v>0</v>
      </c>
      <c r="T39" s="41">
        <f>SUM(M39:P39)</f>
        <v>3.375</v>
      </c>
      <c r="U39" s="41">
        <v>1.13937</v>
      </c>
      <c r="V39" s="34">
        <v>65</v>
      </c>
      <c r="W39" s="34">
        <v>37</v>
      </c>
      <c r="X39" s="34">
        <v>26</v>
      </c>
      <c r="Y39" s="34">
        <v>11</v>
      </c>
      <c r="Z39" s="34">
        <v>10</v>
      </c>
      <c r="AA39" s="41">
        <v>159.13999999999999</v>
      </c>
      <c r="AB39" s="43">
        <v>1.3345632940584509</v>
      </c>
      <c r="AC39" s="34">
        <v>53</v>
      </c>
      <c r="AD39" s="23"/>
      <c r="AE39" s="23"/>
      <c r="AF39" s="23"/>
      <c r="AG39" s="23"/>
      <c r="AH39" s="36"/>
      <c r="AI39" s="36"/>
      <c r="AJ39" s="36"/>
      <c r="AK39" s="36"/>
      <c r="AL39" s="36"/>
      <c r="AM39" s="36"/>
      <c r="AN39" s="36"/>
    </row>
    <row r="40" spans="1:40" ht="23.25" x14ac:dyDescent="0.5">
      <c r="A40" s="28"/>
      <c r="B40" s="28"/>
      <c r="C40" s="28"/>
      <c r="D40" s="28"/>
      <c r="E40" s="28"/>
      <c r="F40" s="109" t="s">
        <v>144</v>
      </c>
      <c r="G40" s="110"/>
      <c r="H40" s="78">
        <v>19.753</v>
      </c>
      <c r="I40" s="79"/>
      <c r="J40" s="79"/>
      <c r="K40" s="79"/>
      <c r="L40" s="79"/>
      <c r="M40" s="80">
        <v>0.30199999999999999</v>
      </c>
      <c r="N40" s="80">
        <v>0.32700000000000001</v>
      </c>
      <c r="O40" s="80">
        <v>6.157</v>
      </c>
      <c r="P40" s="80">
        <v>12.968</v>
      </c>
      <c r="Q40" s="80" t="s">
        <v>145</v>
      </c>
      <c r="R40" s="80">
        <f>SUM(R38:R39)</f>
        <v>0</v>
      </c>
      <c r="S40" s="80">
        <f t="shared" ref="S40:T40" si="5">SUM(S38:S39)</f>
        <v>0</v>
      </c>
      <c r="T40" s="80">
        <f t="shared" si="5"/>
        <v>19.649999999999999</v>
      </c>
      <c r="U40" s="80" t="s">
        <v>145</v>
      </c>
      <c r="V40" s="81">
        <v>230</v>
      </c>
      <c r="W40" s="81">
        <v>193</v>
      </c>
      <c r="X40" s="81">
        <v>110</v>
      </c>
      <c r="Y40" s="81">
        <v>55</v>
      </c>
      <c r="Z40" s="81">
        <v>62</v>
      </c>
      <c r="AA40" s="80">
        <v>372.59</v>
      </c>
      <c r="AB40" s="44" t="s">
        <v>145</v>
      </c>
      <c r="AC40" s="81">
        <v>492</v>
      </c>
      <c r="AD40" s="23"/>
      <c r="AE40" s="23"/>
      <c r="AF40" s="23"/>
      <c r="AG40" s="23"/>
      <c r="AI40" s="23"/>
      <c r="AJ40" s="23"/>
      <c r="AK40" s="23"/>
      <c r="AL40" s="23"/>
    </row>
    <row r="41" spans="1:40" ht="23.25" x14ac:dyDescent="0.5">
      <c r="A41" s="28"/>
      <c r="B41" s="28"/>
      <c r="C41" s="28"/>
      <c r="D41" s="28"/>
      <c r="E41" s="28"/>
      <c r="F41" s="109" t="s">
        <v>146</v>
      </c>
      <c r="G41" s="110"/>
      <c r="H41" s="79"/>
      <c r="I41" s="79"/>
      <c r="J41" s="79"/>
      <c r="K41" s="79"/>
      <c r="L41" s="79"/>
      <c r="M41" s="80" t="s">
        <v>145</v>
      </c>
      <c r="N41" s="80" t="s">
        <v>145</v>
      </c>
      <c r="O41" s="80" t="s">
        <v>145</v>
      </c>
      <c r="P41" s="80" t="s">
        <v>145</v>
      </c>
      <c r="Q41" s="80">
        <v>5.5987188108135468</v>
      </c>
      <c r="R41" s="80"/>
      <c r="S41" s="80"/>
      <c r="T41" s="80"/>
      <c r="U41" s="80">
        <v>1.318726656710373</v>
      </c>
      <c r="V41" s="78" t="s">
        <v>145</v>
      </c>
      <c r="W41" s="78" t="s">
        <v>145</v>
      </c>
      <c r="X41" s="78" t="s">
        <v>145</v>
      </c>
      <c r="Y41" s="78" t="s">
        <v>145</v>
      </c>
      <c r="Z41" s="78" t="s">
        <v>145</v>
      </c>
      <c r="AA41" s="80" t="s">
        <v>145</v>
      </c>
      <c r="AB41" s="44">
        <v>0.53892717923498057</v>
      </c>
      <c r="AC41" s="78" t="s">
        <v>145</v>
      </c>
      <c r="AD41" s="23"/>
      <c r="AE41" s="23"/>
      <c r="AF41" s="23"/>
      <c r="AG41" s="23"/>
      <c r="AI41" s="23"/>
      <c r="AJ41" s="23"/>
      <c r="AK41" s="23"/>
      <c r="AL41" s="23"/>
    </row>
  </sheetData>
  <mergeCells count="56">
    <mergeCell ref="AJ2:AJ3"/>
    <mergeCell ref="F41:G41"/>
    <mergeCell ref="F40:G40"/>
    <mergeCell ref="I36:I37"/>
    <mergeCell ref="J36:J37"/>
    <mergeCell ref="W36:W37"/>
    <mergeCell ref="K36:K37"/>
    <mergeCell ref="L36:L37"/>
    <mergeCell ref="V36:V37"/>
    <mergeCell ref="U36:U37"/>
    <mergeCell ref="M36:P36"/>
    <mergeCell ref="Q36:Q37"/>
    <mergeCell ref="R36:T36"/>
    <mergeCell ref="G36:G37"/>
    <mergeCell ref="H36:H37"/>
    <mergeCell ref="X36:X37"/>
    <mergeCell ref="Z36:Z37"/>
    <mergeCell ref="AA36:AA37"/>
    <mergeCell ref="AB36:AB37"/>
    <mergeCell ref="A1:G1"/>
    <mergeCell ref="A35:G35"/>
    <mergeCell ref="F26:G26"/>
    <mergeCell ref="F27:G27"/>
    <mergeCell ref="F2:F3"/>
    <mergeCell ref="A2:A3"/>
    <mergeCell ref="B2:B3"/>
    <mergeCell ref="C2:C3"/>
    <mergeCell ref="D2:D3"/>
    <mergeCell ref="E2:E3"/>
    <mergeCell ref="M2:P2"/>
    <mergeCell ref="Q2:Q3"/>
    <mergeCell ref="R2:U2"/>
    <mergeCell ref="AG2:AG3"/>
    <mergeCell ref="AH2:AH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V2:V3"/>
    <mergeCell ref="W2:Y2"/>
    <mergeCell ref="F36:F37"/>
    <mergeCell ref="A36:A37"/>
    <mergeCell ref="B36:B37"/>
    <mergeCell ref="C36:C37"/>
    <mergeCell ref="D36:D37"/>
    <mergeCell ref="E36:E37"/>
  </mergeCells>
  <printOptions horizontalCentered="1"/>
  <pageMargins left="0.63988095238095233" right="0.25" top="0.75" bottom="0.75" header="0.3" footer="0.3"/>
  <pageSetup paperSize="8" scale="41" fitToHeight="0" orientation="landscape" r:id="rId1"/>
  <colBreaks count="1" manualBreakCount="1"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3"/>
  <sheetViews>
    <sheetView tabSelected="1" view="pageLayout" topLeftCell="I1" zoomScale="70" zoomScaleNormal="90" zoomScalePageLayoutView="70" workbookViewId="0">
      <selection activeCell="Z28" sqref="Z28"/>
    </sheetView>
  </sheetViews>
  <sheetFormatPr defaultRowHeight="14.25" x14ac:dyDescent="0.2"/>
  <cols>
    <col min="1" max="1" width="36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1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5" customWidth="1"/>
    <col min="33" max="33" width="11" customWidth="1"/>
    <col min="34" max="34" width="11.75" customWidth="1"/>
    <col min="35" max="35" width="9" customWidth="1"/>
  </cols>
  <sheetData>
    <row r="1" spans="1:37" ht="23.25" x14ac:dyDescent="0.5">
      <c r="A1" s="107" t="s">
        <v>198</v>
      </c>
      <c r="B1" s="107"/>
      <c r="C1" s="107"/>
      <c r="D1" s="107"/>
      <c r="E1" s="107"/>
      <c r="F1" s="107"/>
      <c r="G1" s="10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7" ht="21.75" customHeight="1" x14ac:dyDescent="0.2">
      <c r="A2" s="94" t="s">
        <v>160</v>
      </c>
      <c r="B2" s="94" t="s">
        <v>0</v>
      </c>
      <c r="C2" s="97" t="s">
        <v>1</v>
      </c>
      <c r="D2" s="98" t="s">
        <v>2</v>
      </c>
      <c r="E2" s="94" t="s">
        <v>3</v>
      </c>
      <c r="F2" s="94" t="s">
        <v>204</v>
      </c>
      <c r="G2" s="94" t="s">
        <v>205</v>
      </c>
      <c r="H2" s="96" t="s">
        <v>206</v>
      </c>
      <c r="I2" s="94" t="s">
        <v>4</v>
      </c>
      <c r="J2" s="94" t="s">
        <v>5</v>
      </c>
      <c r="K2" s="95" t="s">
        <v>6</v>
      </c>
      <c r="L2" s="94" t="s">
        <v>7</v>
      </c>
      <c r="M2" s="90" t="s">
        <v>207</v>
      </c>
      <c r="N2" s="90"/>
      <c r="O2" s="90"/>
      <c r="P2" s="90"/>
      <c r="Q2" s="89" t="s">
        <v>208</v>
      </c>
      <c r="R2" s="90" t="s">
        <v>209</v>
      </c>
      <c r="S2" s="90"/>
      <c r="T2" s="90"/>
      <c r="U2" s="90"/>
      <c r="V2" s="89" t="s">
        <v>210</v>
      </c>
      <c r="W2" s="91" t="s">
        <v>211</v>
      </c>
      <c r="X2" s="92"/>
      <c r="Y2" s="93"/>
      <c r="Z2" s="89" t="s">
        <v>212</v>
      </c>
      <c r="AA2" s="104" t="s">
        <v>213</v>
      </c>
      <c r="AB2" s="104" t="s">
        <v>214</v>
      </c>
      <c r="AC2" s="100" t="s">
        <v>215</v>
      </c>
      <c r="AD2" s="87" t="s">
        <v>216</v>
      </c>
      <c r="AE2" s="102" t="s">
        <v>217</v>
      </c>
      <c r="AF2" s="87" t="s">
        <v>218</v>
      </c>
      <c r="AG2" s="100" t="s">
        <v>219</v>
      </c>
      <c r="AH2" s="87" t="s">
        <v>220</v>
      </c>
      <c r="AI2" s="87" t="s">
        <v>221</v>
      </c>
    </row>
    <row r="3" spans="1:37" ht="51.75" customHeight="1" x14ac:dyDescent="0.2">
      <c r="A3" s="94"/>
      <c r="B3" s="94"/>
      <c r="C3" s="97"/>
      <c r="D3" s="98"/>
      <c r="E3" s="94"/>
      <c r="F3" s="94"/>
      <c r="G3" s="94"/>
      <c r="H3" s="96"/>
      <c r="I3" s="94"/>
      <c r="J3" s="94"/>
      <c r="K3" s="95"/>
      <c r="L3" s="94"/>
      <c r="M3" s="67" t="s">
        <v>222</v>
      </c>
      <c r="N3" s="68" t="s">
        <v>223</v>
      </c>
      <c r="O3" s="68" t="s">
        <v>224</v>
      </c>
      <c r="P3" s="67" t="s">
        <v>225</v>
      </c>
      <c r="Q3" s="89"/>
      <c r="R3" s="67" t="s">
        <v>226</v>
      </c>
      <c r="S3" s="68" t="s">
        <v>227</v>
      </c>
      <c r="T3" s="68" t="s">
        <v>228</v>
      </c>
      <c r="U3" s="67" t="s">
        <v>229</v>
      </c>
      <c r="V3" s="89"/>
      <c r="W3" s="67" t="s">
        <v>230</v>
      </c>
      <c r="X3" s="68" t="s">
        <v>231</v>
      </c>
      <c r="Y3" s="67" t="s">
        <v>232</v>
      </c>
      <c r="Z3" s="89"/>
      <c r="AA3" s="104"/>
      <c r="AB3" s="104"/>
      <c r="AC3" s="101"/>
      <c r="AD3" s="88"/>
      <c r="AE3" s="103"/>
      <c r="AF3" s="88"/>
      <c r="AG3" s="101"/>
      <c r="AH3" s="88"/>
      <c r="AI3" s="88"/>
    </row>
    <row r="4" spans="1:37" ht="23.25" x14ac:dyDescent="0.5">
      <c r="A4" s="8" t="s">
        <v>127</v>
      </c>
      <c r="B4" s="8">
        <v>329</v>
      </c>
      <c r="C4" s="9">
        <v>415</v>
      </c>
      <c r="D4" s="10">
        <v>200</v>
      </c>
      <c r="E4" s="8" t="s">
        <v>128</v>
      </c>
      <c r="F4" s="11">
        <v>21381</v>
      </c>
      <c r="G4" s="11">
        <v>48161</v>
      </c>
      <c r="H4" s="12">
        <v>26.78</v>
      </c>
      <c r="I4" s="10">
        <v>4</v>
      </c>
      <c r="J4" s="10" t="s">
        <v>201</v>
      </c>
      <c r="K4" s="13">
        <v>42121</v>
      </c>
      <c r="L4" s="14" t="s">
        <v>147</v>
      </c>
      <c r="M4" s="16">
        <v>17.425000000000001</v>
      </c>
      <c r="N4" s="16">
        <v>6.3</v>
      </c>
      <c r="O4" s="16">
        <v>2.4</v>
      </c>
      <c r="P4" s="16">
        <v>0.57499999999999996</v>
      </c>
      <c r="Q4" s="16">
        <v>2.3181600000000002</v>
      </c>
      <c r="R4" s="16">
        <v>25.725000000000001</v>
      </c>
      <c r="S4" s="16">
        <v>0.85</v>
      </c>
      <c r="T4" s="16">
        <v>0.125</v>
      </c>
      <c r="U4" s="16">
        <v>0</v>
      </c>
      <c r="V4" s="16">
        <v>3.7921900000000002</v>
      </c>
      <c r="W4" s="16">
        <v>0</v>
      </c>
      <c r="X4" s="16">
        <v>0</v>
      </c>
      <c r="Y4" s="16">
        <v>26.7</v>
      </c>
      <c r="Z4" s="16">
        <v>1.4297800000000001</v>
      </c>
      <c r="AA4" s="16">
        <v>1226.78</v>
      </c>
      <c r="AB4" s="16">
        <v>211.52</v>
      </c>
      <c r="AC4" s="16">
        <v>1.4216792915822043</v>
      </c>
      <c r="AD4" s="16">
        <v>50.83</v>
      </c>
      <c r="AE4" s="16">
        <v>5.423023578363384E-2</v>
      </c>
      <c r="AF4" s="16">
        <v>23.44</v>
      </c>
      <c r="AG4" s="16">
        <v>2.5008001707030835E-2</v>
      </c>
      <c r="AH4" s="16">
        <v>0</v>
      </c>
      <c r="AI4" s="16">
        <f>AH4/(3.5*H4*1000)*100</f>
        <v>0</v>
      </c>
      <c r="AJ4" s="18"/>
      <c r="AK4" s="18"/>
    </row>
    <row r="5" spans="1:37" ht="23.25" x14ac:dyDescent="0.5">
      <c r="A5" s="8" t="s">
        <v>127</v>
      </c>
      <c r="B5" s="8">
        <v>329</v>
      </c>
      <c r="C5" s="9">
        <v>415</v>
      </c>
      <c r="D5" s="10">
        <v>200</v>
      </c>
      <c r="E5" s="8" t="s">
        <v>128</v>
      </c>
      <c r="F5" s="11">
        <v>48161</v>
      </c>
      <c r="G5" s="11">
        <v>21381</v>
      </c>
      <c r="H5" s="12">
        <v>26.78</v>
      </c>
      <c r="I5" s="10">
        <v>4</v>
      </c>
      <c r="J5" s="10" t="s">
        <v>11</v>
      </c>
      <c r="K5" s="13">
        <v>42121</v>
      </c>
      <c r="L5" s="14" t="s">
        <v>147</v>
      </c>
      <c r="M5" s="16">
        <v>15.125</v>
      </c>
      <c r="N5" s="16">
        <v>6.125</v>
      </c>
      <c r="O5" s="16">
        <v>4.1500000000000004</v>
      </c>
      <c r="P5" s="16">
        <v>1.2749999999999999</v>
      </c>
      <c r="Q5" s="16">
        <v>2.6231300000000002</v>
      </c>
      <c r="R5" s="16">
        <v>25.375</v>
      </c>
      <c r="S5" s="16">
        <v>0.9</v>
      </c>
      <c r="T5" s="16">
        <v>0.3</v>
      </c>
      <c r="U5" s="16">
        <v>0.1</v>
      </c>
      <c r="V5" s="16">
        <v>4.1655300000000004</v>
      </c>
      <c r="W5" s="16">
        <v>0</v>
      </c>
      <c r="X5" s="16">
        <v>0</v>
      </c>
      <c r="Y5" s="16">
        <v>26.674999999999997</v>
      </c>
      <c r="Z5" s="16">
        <v>1.3693299999999999</v>
      </c>
      <c r="AA5" s="16">
        <v>2611.4899999999998</v>
      </c>
      <c r="AB5" s="16">
        <v>80.66</v>
      </c>
      <c r="AC5" s="16">
        <v>2.8292115651338947</v>
      </c>
      <c r="AD5" s="16">
        <v>121.74</v>
      </c>
      <c r="AE5" s="16">
        <v>0.12988370852448522</v>
      </c>
      <c r="AF5" s="16">
        <v>68.400000000000006</v>
      </c>
      <c r="AG5" s="16">
        <v>7.2975568121199194E-2</v>
      </c>
      <c r="AH5" s="16">
        <v>0</v>
      </c>
      <c r="AI5" s="16">
        <f t="shared" ref="AI5:AI20" si="0">AH5/(3.5*H5*1000)*100</f>
        <v>0</v>
      </c>
      <c r="AJ5" s="18"/>
      <c r="AK5" s="18"/>
    </row>
    <row r="6" spans="1:37" ht="23.25" x14ac:dyDescent="0.5">
      <c r="A6" s="8" t="s">
        <v>127</v>
      </c>
      <c r="B6" s="8">
        <v>329</v>
      </c>
      <c r="C6" s="9">
        <v>4009</v>
      </c>
      <c r="D6" s="10">
        <v>203</v>
      </c>
      <c r="E6" s="8" t="s">
        <v>129</v>
      </c>
      <c r="F6" s="11">
        <v>110352</v>
      </c>
      <c r="G6" s="11">
        <v>119437</v>
      </c>
      <c r="H6" s="12">
        <v>9.0850000000000009</v>
      </c>
      <c r="I6" s="10">
        <v>2</v>
      </c>
      <c r="J6" s="10" t="s">
        <v>201</v>
      </c>
      <c r="K6" s="13">
        <v>42121</v>
      </c>
      <c r="L6" s="14" t="s">
        <v>147</v>
      </c>
      <c r="M6" s="16">
        <v>5.75</v>
      </c>
      <c r="N6" s="16">
        <v>2.25</v>
      </c>
      <c r="O6" s="16">
        <v>0.625</v>
      </c>
      <c r="P6" s="16">
        <v>0.35</v>
      </c>
      <c r="Q6" s="16">
        <v>2.3740100000000002</v>
      </c>
      <c r="R6" s="16">
        <v>8.6999999999999993</v>
      </c>
      <c r="S6" s="16">
        <v>0.2</v>
      </c>
      <c r="T6" s="16">
        <v>7.4999999999999997E-2</v>
      </c>
      <c r="U6" s="16">
        <v>0</v>
      </c>
      <c r="V6" s="16">
        <v>4.7862200000000001</v>
      </c>
      <c r="W6" s="16">
        <v>0</v>
      </c>
      <c r="X6" s="16">
        <v>0</v>
      </c>
      <c r="Y6" s="16">
        <v>8.9749999999999996</v>
      </c>
      <c r="Z6" s="16">
        <v>1.21702</v>
      </c>
      <c r="AA6" s="16">
        <v>0</v>
      </c>
      <c r="AB6" s="16">
        <v>2.48</v>
      </c>
      <c r="AC6" s="16">
        <v>3.8996776476138057E-3</v>
      </c>
      <c r="AD6" s="16">
        <v>1.28</v>
      </c>
      <c r="AE6" s="16">
        <v>4.0254737007626379E-3</v>
      </c>
      <c r="AF6" s="16">
        <v>0</v>
      </c>
      <c r="AG6" s="16">
        <v>0</v>
      </c>
      <c r="AH6" s="16">
        <v>0</v>
      </c>
      <c r="AI6" s="16">
        <f t="shared" si="0"/>
        <v>0</v>
      </c>
      <c r="AJ6" s="18"/>
      <c r="AK6" s="18"/>
    </row>
    <row r="7" spans="1:37" ht="23.25" x14ac:dyDescent="0.5">
      <c r="A7" s="8" t="s">
        <v>127</v>
      </c>
      <c r="B7" s="8">
        <v>329</v>
      </c>
      <c r="C7" s="9">
        <v>4015</v>
      </c>
      <c r="D7" s="10">
        <v>300</v>
      </c>
      <c r="E7" s="8" t="s">
        <v>130</v>
      </c>
      <c r="F7" s="11">
        <v>94787</v>
      </c>
      <c r="G7" s="11">
        <v>80896</v>
      </c>
      <c r="H7" s="12">
        <v>13.891</v>
      </c>
      <c r="I7" s="10">
        <v>2</v>
      </c>
      <c r="J7" s="10" t="s">
        <v>16</v>
      </c>
      <c r="K7" s="13">
        <v>42122</v>
      </c>
      <c r="L7" s="14" t="s">
        <v>147</v>
      </c>
      <c r="M7" s="16">
        <v>9.8249999999999993</v>
      </c>
      <c r="N7" s="16">
        <v>2.4</v>
      </c>
      <c r="O7" s="16">
        <v>1</v>
      </c>
      <c r="P7" s="16">
        <v>0.57499999999999996</v>
      </c>
      <c r="Q7" s="16">
        <v>2.3517399999999999</v>
      </c>
      <c r="R7" s="16">
        <v>13.475</v>
      </c>
      <c r="S7" s="16">
        <v>0.3</v>
      </c>
      <c r="T7" s="16">
        <v>2.5000000000000001E-2</v>
      </c>
      <c r="U7" s="16">
        <v>0</v>
      </c>
      <c r="V7" s="16">
        <v>3.6095299999999999</v>
      </c>
      <c r="W7" s="16">
        <v>0</v>
      </c>
      <c r="X7" s="16">
        <v>0</v>
      </c>
      <c r="Y7" s="16">
        <v>13.799999999999999</v>
      </c>
      <c r="Z7" s="16">
        <v>1.31955</v>
      </c>
      <c r="AA7" s="16">
        <v>29.87</v>
      </c>
      <c r="AB7" s="16">
        <v>33.729999999999997</v>
      </c>
      <c r="AC7" s="16">
        <v>9.6125960282608475E-2</v>
      </c>
      <c r="AD7" s="16">
        <v>130.53</v>
      </c>
      <c r="AE7" s="16">
        <v>0.26847804847948825</v>
      </c>
      <c r="AF7" s="16">
        <v>4.57</v>
      </c>
      <c r="AG7" s="16">
        <v>9.3997141005995669E-3</v>
      </c>
      <c r="AH7" s="16">
        <v>0</v>
      </c>
      <c r="AI7" s="16">
        <f t="shared" si="0"/>
        <v>0</v>
      </c>
      <c r="AJ7" s="18"/>
      <c r="AK7" s="18"/>
    </row>
    <row r="8" spans="1:37" ht="23.25" x14ac:dyDescent="0.5">
      <c r="A8" s="8" t="s">
        <v>127</v>
      </c>
      <c r="B8" s="8">
        <v>329</v>
      </c>
      <c r="C8" s="9">
        <v>4035</v>
      </c>
      <c r="D8" s="10">
        <v>100</v>
      </c>
      <c r="E8" s="8" t="s">
        <v>131</v>
      </c>
      <c r="F8" s="11">
        <v>2004</v>
      </c>
      <c r="G8" s="11">
        <v>0</v>
      </c>
      <c r="H8" s="12">
        <v>2.004</v>
      </c>
      <c r="I8" s="10">
        <v>2</v>
      </c>
      <c r="J8" s="10" t="s">
        <v>16</v>
      </c>
      <c r="K8" s="13">
        <v>42121</v>
      </c>
      <c r="L8" s="14" t="s">
        <v>147</v>
      </c>
      <c r="M8" s="16">
        <v>0.9</v>
      </c>
      <c r="N8" s="16">
        <v>0.625</v>
      </c>
      <c r="O8" s="16">
        <v>0.375</v>
      </c>
      <c r="P8" s="16">
        <v>7.4999999999999997E-2</v>
      </c>
      <c r="Q8" s="16">
        <v>2.81291</v>
      </c>
      <c r="R8" s="16">
        <v>1.875</v>
      </c>
      <c r="S8" s="16">
        <v>0</v>
      </c>
      <c r="T8" s="16">
        <v>7.4999999999999997E-2</v>
      </c>
      <c r="U8" s="16">
        <v>2.5000000000000001E-2</v>
      </c>
      <c r="V8" s="16">
        <v>3.8499400000000001</v>
      </c>
      <c r="W8" s="16">
        <v>0</v>
      </c>
      <c r="X8" s="16">
        <v>0</v>
      </c>
      <c r="Y8" s="16">
        <v>1.9749999999999999</v>
      </c>
      <c r="Z8" s="16">
        <v>2.0216099999999999</v>
      </c>
      <c r="AA8" s="16">
        <v>0</v>
      </c>
      <c r="AB8" s="16">
        <v>6.83</v>
      </c>
      <c r="AC8" s="16">
        <v>4.86883376104933E-2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f t="shared" si="0"/>
        <v>0</v>
      </c>
      <c r="AJ8" s="18"/>
      <c r="AK8" s="18"/>
    </row>
    <row r="9" spans="1:37" ht="23.25" x14ac:dyDescent="0.5">
      <c r="A9" s="8" t="s">
        <v>127</v>
      </c>
      <c r="B9" s="8">
        <v>329</v>
      </c>
      <c r="C9" s="9">
        <v>4037</v>
      </c>
      <c r="D9" s="10">
        <v>200</v>
      </c>
      <c r="E9" s="8" t="s">
        <v>132</v>
      </c>
      <c r="F9" s="11">
        <v>58735</v>
      </c>
      <c r="G9" s="11">
        <v>33450</v>
      </c>
      <c r="H9" s="12">
        <v>25.285</v>
      </c>
      <c r="I9" s="10">
        <v>2</v>
      </c>
      <c r="J9" s="10" t="s">
        <v>11</v>
      </c>
      <c r="K9" s="13">
        <v>42121</v>
      </c>
      <c r="L9" s="14" t="s">
        <v>147</v>
      </c>
      <c r="M9" s="16">
        <v>16.824999999999999</v>
      </c>
      <c r="N9" s="16">
        <v>4.6500000000000004</v>
      </c>
      <c r="O9" s="16">
        <v>2.4249999999999998</v>
      </c>
      <c r="P9" s="16">
        <v>1.3</v>
      </c>
      <c r="Q9" s="16">
        <v>2.40313</v>
      </c>
      <c r="R9" s="16">
        <v>19.600000000000001</v>
      </c>
      <c r="S9" s="16">
        <v>4.4249999999999998</v>
      </c>
      <c r="T9" s="16">
        <v>1.05</v>
      </c>
      <c r="U9" s="16">
        <v>0.125</v>
      </c>
      <c r="V9" s="16">
        <v>7.2369899999999996</v>
      </c>
      <c r="W9" s="16">
        <v>0</v>
      </c>
      <c r="X9" s="16">
        <v>0</v>
      </c>
      <c r="Y9" s="16">
        <v>25.200000000000003</v>
      </c>
      <c r="Z9" s="16">
        <v>1.35561</v>
      </c>
      <c r="AA9" s="16">
        <v>842.4</v>
      </c>
      <c r="AB9" s="16">
        <v>4.6900000000000004</v>
      </c>
      <c r="AC9" s="16">
        <v>0.95454108873132015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f t="shared" si="0"/>
        <v>0</v>
      </c>
      <c r="AJ9" s="18"/>
      <c r="AK9" s="18"/>
    </row>
    <row r="10" spans="1:37" ht="23.25" x14ac:dyDescent="0.5">
      <c r="A10" s="8" t="s">
        <v>127</v>
      </c>
      <c r="B10" s="8">
        <v>329</v>
      </c>
      <c r="C10" s="9">
        <v>4039</v>
      </c>
      <c r="D10" s="10">
        <v>100</v>
      </c>
      <c r="E10" s="8" t="s">
        <v>133</v>
      </c>
      <c r="F10" s="11">
        <v>0</v>
      </c>
      <c r="G10" s="11">
        <v>4313</v>
      </c>
      <c r="H10" s="12">
        <v>4.3129999999999997</v>
      </c>
      <c r="I10" s="10">
        <v>4</v>
      </c>
      <c r="J10" s="10" t="s">
        <v>200</v>
      </c>
      <c r="K10" s="13">
        <v>42122</v>
      </c>
      <c r="L10" s="14" t="s">
        <v>147</v>
      </c>
      <c r="M10" s="16">
        <v>3.3250000000000002</v>
      </c>
      <c r="N10" s="16">
        <v>0.65</v>
      </c>
      <c r="O10" s="16">
        <v>0.17499999999999999</v>
      </c>
      <c r="P10" s="16">
        <v>7.4999999999999997E-2</v>
      </c>
      <c r="Q10" s="16">
        <v>2.1507700000000001</v>
      </c>
      <c r="R10" s="16">
        <v>3.6</v>
      </c>
      <c r="S10" s="16">
        <v>0.625</v>
      </c>
      <c r="T10" s="16">
        <v>0</v>
      </c>
      <c r="U10" s="16">
        <v>0</v>
      </c>
      <c r="V10" s="16">
        <v>5.8866399999999999</v>
      </c>
      <c r="W10" s="16">
        <v>0</v>
      </c>
      <c r="X10" s="16">
        <v>0</v>
      </c>
      <c r="Y10" s="16">
        <v>4.2250000000000005</v>
      </c>
      <c r="Z10" s="16">
        <v>1.27704</v>
      </c>
      <c r="AA10" s="16">
        <v>121.32</v>
      </c>
      <c r="AB10" s="16">
        <v>2.2999999999999998</v>
      </c>
      <c r="AC10" s="16">
        <v>0.81130138120631967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f t="shared" si="0"/>
        <v>0</v>
      </c>
      <c r="AJ10" s="18"/>
      <c r="AK10" s="18"/>
    </row>
    <row r="11" spans="1:37" ht="23.25" x14ac:dyDescent="0.5">
      <c r="A11" s="8" t="s">
        <v>127</v>
      </c>
      <c r="B11" s="8">
        <v>329</v>
      </c>
      <c r="C11" s="9">
        <v>4110</v>
      </c>
      <c r="D11" s="10">
        <v>200</v>
      </c>
      <c r="E11" s="8" t="s">
        <v>134</v>
      </c>
      <c r="F11" s="11">
        <v>91039</v>
      </c>
      <c r="G11" s="11">
        <v>71254</v>
      </c>
      <c r="H11" s="12">
        <v>19.785</v>
      </c>
      <c r="I11" s="10">
        <v>2</v>
      </c>
      <c r="J11" s="10" t="s">
        <v>16</v>
      </c>
      <c r="K11" s="13">
        <v>42121</v>
      </c>
      <c r="L11" s="14" t="s">
        <v>147</v>
      </c>
      <c r="M11" s="16">
        <v>13.8</v>
      </c>
      <c r="N11" s="16">
        <v>4.5999999999999996</v>
      </c>
      <c r="O11" s="16">
        <v>1.1000000000000001</v>
      </c>
      <c r="P11" s="16">
        <v>0.2</v>
      </c>
      <c r="Q11" s="16">
        <v>2.2284299999999999</v>
      </c>
      <c r="R11" s="16">
        <v>19.074999999999999</v>
      </c>
      <c r="S11" s="16">
        <v>0.3</v>
      </c>
      <c r="T11" s="16">
        <v>0.15</v>
      </c>
      <c r="U11" s="16">
        <v>0.17499999999999999</v>
      </c>
      <c r="V11" s="16">
        <v>3.2172299999999998</v>
      </c>
      <c r="W11" s="16">
        <v>0</v>
      </c>
      <c r="X11" s="16">
        <v>0</v>
      </c>
      <c r="Y11" s="16">
        <v>19.7</v>
      </c>
      <c r="Z11" s="16">
        <v>1.2720499999999999</v>
      </c>
      <c r="AA11" s="16">
        <v>14.16</v>
      </c>
      <c r="AB11" s="16">
        <v>191.67</v>
      </c>
      <c r="AC11" s="16">
        <v>0.15884327954077765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f t="shared" si="0"/>
        <v>0</v>
      </c>
      <c r="AJ11" s="18"/>
      <c r="AK11" s="18"/>
    </row>
    <row r="12" spans="1:37" ht="23.25" x14ac:dyDescent="0.5">
      <c r="A12" s="8" t="s">
        <v>127</v>
      </c>
      <c r="B12" s="8">
        <v>329</v>
      </c>
      <c r="C12" s="9">
        <v>4133</v>
      </c>
      <c r="D12" s="10">
        <v>101</v>
      </c>
      <c r="E12" s="8" t="s">
        <v>135</v>
      </c>
      <c r="F12" s="11">
        <v>0</v>
      </c>
      <c r="G12" s="11">
        <v>42300</v>
      </c>
      <c r="H12" s="12">
        <v>42.3</v>
      </c>
      <c r="I12" s="10">
        <v>2</v>
      </c>
      <c r="J12" s="10" t="s">
        <v>201</v>
      </c>
      <c r="K12" s="13">
        <v>42121</v>
      </c>
      <c r="L12" s="14" t="s">
        <v>147</v>
      </c>
      <c r="M12" s="16">
        <v>26.8</v>
      </c>
      <c r="N12" s="16">
        <v>9.25</v>
      </c>
      <c r="O12" s="16">
        <v>4.6500000000000004</v>
      </c>
      <c r="P12" s="16">
        <v>2.3250000000000002</v>
      </c>
      <c r="Q12" s="16">
        <v>2.54983</v>
      </c>
      <c r="R12" s="16">
        <v>41.725000000000001</v>
      </c>
      <c r="S12" s="16">
        <v>1.1000000000000001</v>
      </c>
      <c r="T12" s="16">
        <v>0.17499999999999999</v>
      </c>
      <c r="U12" s="16">
        <v>2.5000000000000001E-2</v>
      </c>
      <c r="V12" s="16">
        <v>2.7153200000000002</v>
      </c>
      <c r="W12" s="16">
        <v>0</v>
      </c>
      <c r="X12" s="16">
        <v>0</v>
      </c>
      <c r="Y12" s="16">
        <v>43.024999999999999</v>
      </c>
      <c r="Z12" s="16">
        <v>1.4019699999999999</v>
      </c>
      <c r="AA12" s="16">
        <v>990.3</v>
      </c>
      <c r="AB12" s="16">
        <v>106.71</v>
      </c>
      <c r="AC12" s="16">
        <v>0.70493414387031417</v>
      </c>
      <c r="AD12" s="16">
        <v>416.67</v>
      </c>
      <c r="AE12" s="16">
        <v>0.28143870314083086</v>
      </c>
      <c r="AF12" s="16">
        <v>61.39</v>
      </c>
      <c r="AG12" s="16">
        <v>4.1465721040189134E-2</v>
      </c>
      <c r="AH12" s="16">
        <v>0</v>
      </c>
      <c r="AI12" s="16">
        <f t="shared" si="0"/>
        <v>0</v>
      </c>
      <c r="AJ12" s="18"/>
      <c r="AK12" s="18"/>
    </row>
    <row r="13" spans="1:37" ht="23.25" x14ac:dyDescent="0.5">
      <c r="A13" s="8" t="s">
        <v>127</v>
      </c>
      <c r="B13" s="8">
        <v>329</v>
      </c>
      <c r="C13" s="9">
        <v>4133</v>
      </c>
      <c r="D13" s="10">
        <v>102</v>
      </c>
      <c r="E13" s="8" t="s">
        <v>136</v>
      </c>
      <c r="F13" s="11">
        <v>42300</v>
      </c>
      <c r="G13" s="11">
        <v>56772</v>
      </c>
      <c r="H13" s="12">
        <v>14.472</v>
      </c>
      <c r="I13" s="10">
        <v>2</v>
      </c>
      <c r="J13" s="10" t="s">
        <v>201</v>
      </c>
      <c r="K13" s="13">
        <v>42121</v>
      </c>
      <c r="L13" s="14" t="s">
        <v>147</v>
      </c>
      <c r="M13" s="16">
        <v>8.75</v>
      </c>
      <c r="N13" s="16">
        <v>3.9</v>
      </c>
      <c r="O13" s="16">
        <v>1.2749999999999999</v>
      </c>
      <c r="P13" s="16">
        <v>0.35</v>
      </c>
      <c r="Q13" s="16">
        <v>2.5021200000000001</v>
      </c>
      <c r="R13" s="16">
        <v>13.1</v>
      </c>
      <c r="S13" s="16">
        <v>0.97499999999999998</v>
      </c>
      <c r="T13" s="16">
        <v>0.2</v>
      </c>
      <c r="U13" s="16">
        <v>0</v>
      </c>
      <c r="V13" s="16">
        <v>4.1819699999999997</v>
      </c>
      <c r="W13" s="16">
        <v>0</v>
      </c>
      <c r="X13" s="16">
        <v>0</v>
      </c>
      <c r="Y13" s="16">
        <v>14.275</v>
      </c>
      <c r="Z13" s="16">
        <v>1.50464</v>
      </c>
      <c r="AA13" s="16">
        <v>138.02000000000001</v>
      </c>
      <c r="AB13" s="16">
        <v>13.27</v>
      </c>
      <c r="AC13" s="16">
        <v>0.28558595909342177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f t="shared" si="0"/>
        <v>0</v>
      </c>
      <c r="AJ13" s="18"/>
      <c r="AK13" s="18"/>
    </row>
    <row r="14" spans="1:37" ht="23.25" x14ac:dyDescent="0.5">
      <c r="A14" s="8" t="s">
        <v>127</v>
      </c>
      <c r="B14" s="8">
        <v>329</v>
      </c>
      <c r="C14" s="9">
        <v>4199</v>
      </c>
      <c r="D14" s="10">
        <v>100</v>
      </c>
      <c r="E14" s="8" t="s">
        <v>137</v>
      </c>
      <c r="F14" s="11">
        <v>0</v>
      </c>
      <c r="G14" s="11">
        <v>18956</v>
      </c>
      <c r="H14" s="12">
        <v>18.956</v>
      </c>
      <c r="I14" s="10">
        <v>2</v>
      </c>
      <c r="J14" s="10" t="s">
        <v>201</v>
      </c>
      <c r="K14" s="13">
        <v>42121</v>
      </c>
      <c r="L14" s="14" t="s">
        <v>147</v>
      </c>
      <c r="M14" s="16">
        <v>15.1</v>
      </c>
      <c r="N14" s="16">
        <v>2.7250000000000001</v>
      </c>
      <c r="O14" s="16">
        <v>0.7</v>
      </c>
      <c r="P14" s="16">
        <v>0.32500000000000001</v>
      </c>
      <c r="Q14" s="16">
        <v>2.0655600000000001</v>
      </c>
      <c r="R14" s="16">
        <v>18.5</v>
      </c>
      <c r="S14" s="16">
        <v>0.22500000000000001</v>
      </c>
      <c r="T14" s="16">
        <v>0.125</v>
      </c>
      <c r="U14" s="16">
        <v>0</v>
      </c>
      <c r="V14" s="16">
        <v>3.8308800000000001</v>
      </c>
      <c r="W14" s="16">
        <v>0</v>
      </c>
      <c r="X14" s="16">
        <v>0</v>
      </c>
      <c r="Y14" s="16">
        <v>18.849999999999998</v>
      </c>
      <c r="Z14" s="16">
        <v>1.21872</v>
      </c>
      <c r="AA14" s="16">
        <v>0</v>
      </c>
      <c r="AB14" s="16">
        <v>349.75</v>
      </c>
      <c r="AC14" s="16">
        <v>0.26358032134567272</v>
      </c>
      <c r="AD14" s="16">
        <v>0</v>
      </c>
      <c r="AE14" s="16">
        <v>0</v>
      </c>
      <c r="AF14" s="16">
        <v>0</v>
      </c>
      <c r="AG14" s="16">
        <v>0</v>
      </c>
      <c r="AH14" s="16">
        <v>1</v>
      </c>
      <c r="AI14" s="16">
        <f t="shared" si="0"/>
        <v>1.5072498718837609E-3</v>
      </c>
      <c r="AJ14" s="18"/>
      <c r="AK14" s="18"/>
    </row>
    <row r="15" spans="1:37" ht="23.25" x14ac:dyDescent="0.5">
      <c r="A15" s="8" t="s">
        <v>127</v>
      </c>
      <c r="B15" s="8">
        <v>329</v>
      </c>
      <c r="C15" s="9">
        <v>4219</v>
      </c>
      <c r="D15" s="10">
        <v>100</v>
      </c>
      <c r="E15" s="8" t="s">
        <v>138</v>
      </c>
      <c r="F15" s="11">
        <v>22150</v>
      </c>
      <c r="G15" s="11">
        <v>0</v>
      </c>
      <c r="H15" s="12">
        <v>22.15</v>
      </c>
      <c r="I15" s="10">
        <v>2</v>
      </c>
      <c r="J15" s="10" t="s">
        <v>16</v>
      </c>
      <c r="K15" s="13">
        <v>42121</v>
      </c>
      <c r="L15" s="14" t="s">
        <v>147</v>
      </c>
      <c r="M15" s="16">
        <v>13.275</v>
      </c>
      <c r="N15" s="16">
        <v>6.1</v>
      </c>
      <c r="O15" s="16">
        <v>1.95</v>
      </c>
      <c r="P15" s="16">
        <v>0.75</v>
      </c>
      <c r="Q15" s="16">
        <v>2.53776</v>
      </c>
      <c r="R15" s="16">
        <v>20.574999999999999</v>
      </c>
      <c r="S15" s="16">
        <v>1.1499999999999999</v>
      </c>
      <c r="T15" s="16">
        <v>0.27500000000000002</v>
      </c>
      <c r="U15" s="16">
        <v>7.4999999999999997E-2</v>
      </c>
      <c r="V15" s="16">
        <v>4.4371499999999999</v>
      </c>
      <c r="W15" s="16">
        <v>0</v>
      </c>
      <c r="X15" s="16">
        <v>0</v>
      </c>
      <c r="Y15" s="16">
        <v>22.074999999999999</v>
      </c>
      <c r="Z15" s="16">
        <v>1.3254999999999999</v>
      </c>
      <c r="AA15" s="16">
        <v>89.66</v>
      </c>
      <c r="AB15" s="16">
        <v>531.28</v>
      </c>
      <c r="AC15" s="16">
        <v>0.45830377297645924</v>
      </c>
      <c r="AD15" s="16">
        <v>0.99</v>
      </c>
      <c r="AE15" s="16">
        <v>1.2770074169622706E-3</v>
      </c>
      <c r="AF15" s="16">
        <v>0</v>
      </c>
      <c r="AG15" s="16">
        <v>0</v>
      </c>
      <c r="AH15" s="16">
        <v>0</v>
      </c>
      <c r="AI15" s="16">
        <f t="shared" si="0"/>
        <v>0</v>
      </c>
      <c r="AJ15" s="18"/>
      <c r="AK15" s="18"/>
    </row>
    <row r="16" spans="1:37" ht="23.25" x14ac:dyDescent="0.5">
      <c r="A16" s="8" t="s">
        <v>127</v>
      </c>
      <c r="B16" s="8">
        <v>329</v>
      </c>
      <c r="C16" s="9">
        <v>4224</v>
      </c>
      <c r="D16" s="10">
        <v>200</v>
      </c>
      <c r="E16" s="8" t="s">
        <v>139</v>
      </c>
      <c r="F16" s="11">
        <v>16940</v>
      </c>
      <c r="G16" s="11">
        <v>150</v>
      </c>
      <c r="H16" s="12">
        <v>16.79</v>
      </c>
      <c r="I16" s="10">
        <v>2</v>
      </c>
      <c r="J16" s="10" t="s">
        <v>16</v>
      </c>
      <c r="K16" s="13">
        <v>42122</v>
      </c>
      <c r="L16" s="14" t="s">
        <v>147</v>
      </c>
      <c r="M16" s="16">
        <v>5.55</v>
      </c>
      <c r="N16" s="16">
        <v>6.6749999999999998</v>
      </c>
      <c r="O16" s="16">
        <v>2.85</v>
      </c>
      <c r="P16" s="16">
        <v>1.4750000000000001</v>
      </c>
      <c r="Q16" s="16">
        <v>3.2307700000000001</v>
      </c>
      <c r="R16" s="16">
        <v>15.375</v>
      </c>
      <c r="S16" s="16">
        <v>0.75</v>
      </c>
      <c r="T16" s="16">
        <v>0.27500000000000002</v>
      </c>
      <c r="U16" s="16">
        <v>0.15</v>
      </c>
      <c r="V16" s="16">
        <v>4.2480200000000004</v>
      </c>
      <c r="W16" s="16">
        <v>0</v>
      </c>
      <c r="X16" s="16">
        <v>0</v>
      </c>
      <c r="Y16" s="16">
        <v>16.55</v>
      </c>
      <c r="Z16" s="16">
        <v>1.1589100000000001</v>
      </c>
      <c r="AA16" s="16">
        <v>53.09</v>
      </c>
      <c r="AB16" s="16">
        <v>138.36000000000001</v>
      </c>
      <c r="AC16" s="16">
        <v>0.20806602569556709</v>
      </c>
      <c r="AD16" s="16">
        <v>127.97</v>
      </c>
      <c r="AE16" s="16">
        <v>0.21776567684846423</v>
      </c>
      <c r="AF16" s="16">
        <v>22.99</v>
      </c>
      <c r="AG16" s="16">
        <v>3.9121926316685096E-2</v>
      </c>
      <c r="AH16" s="16">
        <v>0</v>
      </c>
      <c r="AI16" s="16">
        <f t="shared" si="0"/>
        <v>0</v>
      </c>
      <c r="AJ16" s="18"/>
      <c r="AK16" s="18"/>
    </row>
    <row r="17" spans="1:37" ht="23.25" x14ac:dyDescent="0.5">
      <c r="A17" s="8" t="s">
        <v>127</v>
      </c>
      <c r="B17" s="8">
        <v>329</v>
      </c>
      <c r="C17" s="9">
        <v>4229</v>
      </c>
      <c r="D17" s="10">
        <v>100</v>
      </c>
      <c r="E17" s="8" t="s">
        <v>140</v>
      </c>
      <c r="F17" s="11">
        <v>20640</v>
      </c>
      <c r="G17" s="11">
        <v>0</v>
      </c>
      <c r="H17" s="12">
        <v>20.64</v>
      </c>
      <c r="I17" s="10">
        <v>2</v>
      </c>
      <c r="J17" s="10" t="s">
        <v>16</v>
      </c>
      <c r="K17" s="13">
        <v>42122</v>
      </c>
      <c r="L17" s="14" t="s">
        <v>147</v>
      </c>
      <c r="M17" s="16">
        <v>10.275</v>
      </c>
      <c r="N17" s="16">
        <v>6.2750000000000004</v>
      </c>
      <c r="O17" s="16">
        <v>2.6749999999999998</v>
      </c>
      <c r="P17" s="16">
        <v>1.1499999999999999</v>
      </c>
      <c r="Q17" s="16">
        <v>2.77826</v>
      </c>
      <c r="R17" s="16">
        <v>19.225000000000001</v>
      </c>
      <c r="S17" s="16">
        <v>0.97499999999999998</v>
      </c>
      <c r="T17" s="16">
        <v>0.15</v>
      </c>
      <c r="U17" s="16">
        <v>2.5000000000000001E-2</v>
      </c>
      <c r="V17" s="16">
        <v>3.9685299999999999</v>
      </c>
      <c r="W17" s="16">
        <v>0</v>
      </c>
      <c r="X17" s="16">
        <v>0</v>
      </c>
      <c r="Y17" s="16">
        <v>20.375</v>
      </c>
      <c r="Z17" s="16">
        <v>1.1617299999999999</v>
      </c>
      <c r="AA17" s="16">
        <v>138.26</v>
      </c>
      <c r="AB17" s="16">
        <v>186.75</v>
      </c>
      <c r="AC17" s="16">
        <v>0.32064645625692129</v>
      </c>
      <c r="AD17" s="16">
        <v>94.38</v>
      </c>
      <c r="AE17" s="16">
        <v>0.13064784053156142</v>
      </c>
      <c r="AF17" s="16">
        <v>0</v>
      </c>
      <c r="AG17" s="16">
        <v>0</v>
      </c>
      <c r="AH17" s="16">
        <v>0</v>
      </c>
      <c r="AI17" s="16">
        <f t="shared" si="0"/>
        <v>0</v>
      </c>
      <c r="AJ17" s="18"/>
      <c r="AK17" s="18"/>
    </row>
    <row r="18" spans="1:37" ht="23.25" x14ac:dyDescent="0.5">
      <c r="A18" s="8" t="s">
        <v>127</v>
      </c>
      <c r="B18" s="8">
        <v>329</v>
      </c>
      <c r="C18" s="9">
        <v>4246</v>
      </c>
      <c r="D18" s="10">
        <v>100</v>
      </c>
      <c r="E18" s="8" t="s">
        <v>141</v>
      </c>
      <c r="F18" s="11">
        <v>30420</v>
      </c>
      <c r="G18" s="11">
        <v>0</v>
      </c>
      <c r="H18" s="12">
        <v>30.42</v>
      </c>
      <c r="I18" s="10">
        <v>2</v>
      </c>
      <c r="J18" s="10" t="s">
        <v>16</v>
      </c>
      <c r="K18" s="13">
        <v>42121</v>
      </c>
      <c r="L18" s="14" t="s">
        <v>147</v>
      </c>
      <c r="M18" s="16">
        <v>9.9749999999999996</v>
      </c>
      <c r="N18" s="16">
        <v>12.324999999999999</v>
      </c>
      <c r="O18" s="16">
        <v>5.9</v>
      </c>
      <c r="P18" s="16">
        <v>2.0750000000000002</v>
      </c>
      <c r="Q18" s="16">
        <v>3.0924399999999999</v>
      </c>
      <c r="R18" s="16">
        <v>28.85</v>
      </c>
      <c r="S18" s="16">
        <v>1.325</v>
      </c>
      <c r="T18" s="16">
        <v>7.4999999999999997E-2</v>
      </c>
      <c r="U18" s="16">
        <v>2.5000000000000001E-2</v>
      </c>
      <c r="V18" s="16">
        <v>3.90741</v>
      </c>
      <c r="W18" s="16">
        <v>0</v>
      </c>
      <c r="X18" s="16">
        <v>0</v>
      </c>
      <c r="Y18" s="16">
        <v>30.274999999999995</v>
      </c>
      <c r="Z18" s="16">
        <v>1.3655600000000001</v>
      </c>
      <c r="AA18" s="16">
        <v>214.84</v>
      </c>
      <c r="AB18" s="16">
        <v>565.19000000000005</v>
      </c>
      <c r="AC18" s="16">
        <v>0.4672067248990327</v>
      </c>
      <c r="AD18" s="16">
        <v>11.49</v>
      </c>
      <c r="AE18" s="16">
        <v>1.079177233023387E-2</v>
      </c>
      <c r="AF18" s="16">
        <v>14.72</v>
      </c>
      <c r="AG18" s="16">
        <v>1.3825490748567672E-2</v>
      </c>
      <c r="AH18" s="16">
        <v>0</v>
      </c>
      <c r="AI18" s="16">
        <f t="shared" si="0"/>
        <v>0</v>
      </c>
      <c r="AJ18" s="18"/>
      <c r="AK18" s="18"/>
    </row>
    <row r="19" spans="1:37" ht="23.25" x14ac:dyDescent="0.5">
      <c r="A19" s="8" t="s">
        <v>127</v>
      </c>
      <c r="B19" s="8">
        <v>329</v>
      </c>
      <c r="C19" s="9">
        <v>4343</v>
      </c>
      <c r="D19" s="10">
        <v>100</v>
      </c>
      <c r="E19" s="8" t="s">
        <v>142</v>
      </c>
      <c r="F19" s="11">
        <v>0</v>
      </c>
      <c r="G19" s="11">
        <v>6100</v>
      </c>
      <c r="H19" s="12">
        <v>6.1</v>
      </c>
      <c r="I19" s="10">
        <v>2</v>
      </c>
      <c r="J19" s="10" t="s">
        <v>201</v>
      </c>
      <c r="K19" s="13">
        <v>42121</v>
      </c>
      <c r="L19" s="14" t="s">
        <v>147</v>
      </c>
      <c r="M19" s="16">
        <v>1.9</v>
      </c>
      <c r="N19" s="16">
        <v>2.5249999999999999</v>
      </c>
      <c r="O19" s="16">
        <v>1.325</v>
      </c>
      <c r="P19" s="16">
        <v>0.3</v>
      </c>
      <c r="Q19" s="16">
        <v>3.1064099999999999</v>
      </c>
      <c r="R19" s="16">
        <v>5.7</v>
      </c>
      <c r="S19" s="16">
        <v>0.2</v>
      </c>
      <c r="T19" s="16">
        <v>0.125</v>
      </c>
      <c r="U19" s="16">
        <v>2.5000000000000001E-2</v>
      </c>
      <c r="V19" s="16">
        <v>3.1431499999999999</v>
      </c>
      <c r="W19" s="16">
        <v>0</v>
      </c>
      <c r="X19" s="16">
        <v>0</v>
      </c>
      <c r="Y19" s="16">
        <v>6.05</v>
      </c>
      <c r="Z19" s="16">
        <v>1.2376</v>
      </c>
      <c r="AA19" s="16">
        <v>0</v>
      </c>
      <c r="AB19" s="16">
        <v>3.68</v>
      </c>
      <c r="AC19" s="16">
        <v>8.6182669789227184E-3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f t="shared" si="0"/>
        <v>0</v>
      </c>
      <c r="AJ19" s="18"/>
      <c r="AK19" s="18"/>
    </row>
    <row r="20" spans="1:37" ht="23.25" x14ac:dyDescent="0.5">
      <c r="A20" s="8" t="s">
        <v>127</v>
      </c>
      <c r="B20" s="8">
        <v>329</v>
      </c>
      <c r="C20" s="9">
        <v>4344</v>
      </c>
      <c r="D20" s="10">
        <v>100</v>
      </c>
      <c r="E20" s="8" t="s">
        <v>143</v>
      </c>
      <c r="F20" s="11">
        <v>0</v>
      </c>
      <c r="G20" s="11">
        <v>1611</v>
      </c>
      <c r="H20" s="12">
        <v>1.611</v>
      </c>
      <c r="I20" s="10">
        <v>2</v>
      </c>
      <c r="J20" s="10" t="s">
        <v>201</v>
      </c>
      <c r="K20" s="13">
        <v>42121</v>
      </c>
      <c r="L20" s="14" t="s">
        <v>147</v>
      </c>
      <c r="M20" s="16">
        <v>1.175</v>
      </c>
      <c r="N20" s="16">
        <v>0.375</v>
      </c>
      <c r="O20" s="16">
        <v>7.4999999999999997E-2</v>
      </c>
      <c r="P20" s="16">
        <v>2.5000000000000001E-2</v>
      </c>
      <c r="Q20" s="16">
        <v>2.3347000000000002</v>
      </c>
      <c r="R20" s="16">
        <v>1.625</v>
      </c>
      <c r="S20" s="16">
        <v>0</v>
      </c>
      <c r="T20" s="16">
        <v>2.5000000000000001E-2</v>
      </c>
      <c r="U20" s="16">
        <v>0</v>
      </c>
      <c r="V20" s="16">
        <v>2.5350299999999999</v>
      </c>
      <c r="W20" s="16">
        <v>0</v>
      </c>
      <c r="X20" s="16">
        <v>0</v>
      </c>
      <c r="Y20" s="16">
        <v>1.65</v>
      </c>
      <c r="Z20" s="16">
        <v>1.0848800000000001</v>
      </c>
      <c r="AA20" s="16">
        <v>0</v>
      </c>
      <c r="AB20" s="16">
        <v>0</v>
      </c>
      <c r="AC20" s="16">
        <v>0</v>
      </c>
      <c r="AD20" s="16">
        <v>212.47</v>
      </c>
      <c r="AE20" s="16">
        <v>3.7682007626141703</v>
      </c>
      <c r="AF20" s="16">
        <v>0</v>
      </c>
      <c r="AG20" s="16">
        <v>0</v>
      </c>
      <c r="AH20" s="16">
        <v>0</v>
      </c>
      <c r="AI20" s="16">
        <f t="shared" si="0"/>
        <v>0</v>
      </c>
      <c r="AJ20" s="18"/>
      <c r="AK20" s="18"/>
    </row>
    <row r="21" spans="1:37" ht="23.25" x14ac:dyDescent="0.5">
      <c r="A21" s="7"/>
      <c r="B21" s="7"/>
      <c r="C21" s="7"/>
      <c r="D21" s="7"/>
      <c r="E21" s="7"/>
      <c r="F21" s="108" t="s">
        <v>144</v>
      </c>
      <c r="G21" s="108"/>
      <c r="H21" s="82">
        <f>SUM(H4:H20)</f>
        <v>301.36200000000002</v>
      </c>
      <c r="I21" s="76"/>
      <c r="J21" s="76"/>
      <c r="K21" s="76"/>
      <c r="L21" s="76"/>
      <c r="M21" s="77">
        <f t="shared" ref="M21:P21" si="1">SUM(M4:M20)</f>
        <v>175.77500000000003</v>
      </c>
      <c r="N21" s="77">
        <f t="shared" si="1"/>
        <v>77.75</v>
      </c>
      <c r="O21" s="77">
        <f t="shared" si="1"/>
        <v>33.650000000000006</v>
      </c>
      <c r="P21" s="77">
        <f t="shared" si="1"/>
        <v>13.200000000000001</v>
      </c>
      <c r="Q21" s="77" t="s">
        <v>145</v>
      </c>
      <c r="R21" s="77">
        <f t="shared" ref="R21:U21" si="2">SUM(R4:R20)</f>
        <v>282.09999999999997</v>
      </c>
      <c r="S21" s="77">
        <f t="shared" si="2"/>
        <v>14.299999999999997</v>
      </c>
      <c r="T21" s="77">
        <f t="shared" si="2"/>
        <v>3.2249999999999996</v>
      </c>
      <c r="U21" s="77">
        <f t="shared" si="2"/>
        <v>0.75000000000000011</v>
      </c>
      <c r="V21" s="77" t="s">
        <v>145</v>
      </c>
      <c r="W21" s="77">
        <f t="shared" ref="W21:Y21" si="3">SUM(W4:W20)</f>
        <v>0</v>
      </c>
      <c r="X21" s="77">
        <f t="shared" si="3"/>
        <v>0</v>
      </c>
      <c r="Y21" s="77">
        <f t="shared" si="3"/>
        <v>300.37499999999994</v>
      </c>
      <c r="Z21" s="77" t="s">
        <v>145</v>
      </c>
      <c r="AA21" s="77">
        <f t="shared" ref="AA21:AB21" si="4">SUM(AA4:AA20)</f>
        <v>6470.19</v>
      </c>
      <c r="AB21" s="77">
        <f t="shared" si="4"/>
        <v>2428.87</v>
      </c>
      <c r="AC21" s="77" t="s">
        <v>145</v>
      </c>
      <c r="AD21" s="77">
        <f>SUM(AD4:AD20)</f>
        <v>1168.3499999999999</v>
      </c>
      <c r="AE21" s="77" t="s">
        <v>145</v>
      </c>
      <c r="AF21" s="77">
        <f>SUM(AF4:AF20)</f>
        <v>195.51000000000002</v>
      </c>
      <c r="AG21" s="77" t="s">
        <v>145</v>
      </c>
      <c r="AH21" s="77">
        <f>SUM(AH4:AH20)</f>
        <v>1</v>
      </c>
      <c r="AI21" s="77" t="s">
        <v>145</v>
      </c>
      <c r="AJ21" s="83"/>
      <c r="AK21" s="18"/>
    </row>
    <row r="22" spans="1:37" ht="23.25" x14ac:dyDescent="0.5">
      <c r="A22" s="7"/>
      <c r="B22" s="7"/>
      <c r="C22" s="7"/>
      <c r="D22" s="7"/>
      <c r="E22" s="7"/>
      <c r="F22" s="108" t="s">
        <v>146</v>
      </c>
      <c r="G22" s="108"/>
      <c r="H22" s="76"/>
      <c r="I22" s="76"/>
      <c r="J22" s="76"/>
      <c r="K22" s="76"/>
      <c r="L22" s="76"/>
      <c r="M22" s="77" t="s">
        <v>145</v>
      </c>
      <c r="N22" s="77" t="s">
        <v>145</v>
      </c>
      <c r="O22" s="77" t="s">
        <v>145</v>
      </c>
      <c r="P22" s="77" t="s">
        <v>145</v>
      </c>
      <c r="Q22" s="77">
        <f>SUMPRODUCT(Q4:Q20,H4:H20)/H21</f>
        <v>2.5687860142951005</v>
      </c>
      <c r="R22" s="77" t="s">
        <v>145</v>
      </c>
      <c r="S22" s="77" t="s">
        <v>145</v>
      </c>
      <c r="T22" s="77" t="s">
        <v>145</v>
      </c>
      <c r="U22" s="77" t="s">
        <v>145</v>
      </c>
      <c r="V22" s="77">
        <f>SUMPRODUCT(V4:V20,H4:H20)/H21</f>
        <v>4.0752015597852411</v>
      </c>
      <c r="W22" s="77" t="s">
        <v>145</v>
      </c>
      <c r="X22" s="77" t="s">
        <v>145</v>
      </c>
      <c r="Y22" s="77" t="s">
        <v>145</v>
      </c>
      <c r="Z22" s="77">
        <f>SUMPRODUCT(Z4:Z20,H4:H20)/H21</f>
        <v>1.3311696729846496</v>
      </c>
      <c r="AA22" s="77" t="s">
        <v>145</v>
      </c>
      <c r="AB22" s="77" t="s">
        <v>145</v>
      </c>
      <c r="AC22" s="77">
        <f>SUMPRODUCT(AC4:AC20,H4:H20)/H21</f>
        <v>0.72856137895857576</v>
      </c>
      <c r="AD22" s="77" t="s">
        <v>145</v>
      </c>
      <c r="AE22" s="77">
        <f>SUMPRODUCT(AE4:AE20,H4:H20)/H21</f>
        <v>0.11076853940254103</v>
      </c>
      <c r="AF22" s="77" t="s">
        <v>145</v>
      </c>
      <c r="AG22" s="77">
        <f>SUMPRODUCT(AG4:AG20,H4:H20)/H21</f>
        <v>1.853584725346925E-2</v>
      </c>
      <c r="AH22" s="77" t="s">
        <v>145</v>
      </c>
      <c r="AI22" s="77">
        <f>SUMPRODUCT(AI4:AI20,H4:H20)/H21</f>
        <v>9.4807668423452752E-5</v>
      </c>
      <c r="AJ22" s="83"/>
      <c r="AK22" s="18"/>
    </row>
    <row r="23" spans="1:37" x14ac:dyDescent="0.2"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</row>
  </sheetData>
  <mergeCells count="30">
    <mergeCell ref="A1:G1"/>
    <mergeCell ref="AG2:AG3"/>
    <mergeCell ref="AH2:AH3"/>
    <mergeCell ref="F21:G21"/>
    <mergeCell ref="F22:G22"/>
    <mergeCell ref="R2:U2"/>
    <mergeCell ref="V2:V3"/>
    <mergeCell ref="W2:Y2"/>
    <mergeCell ref="F2:F3"/>
    <mergeCell ref="A2:A3"/>
    <mergeCell ref="B2:B3"/>
    <mergeCell ref="C2:C3"/>
    <mergeCell ref="D2:D3"/>
    <mergeCell ref="E2:E3"/>
    <mergeCell ref="AI2:AI3"/>
    <mergeCell ref="G2:G3"/>
    <mergeCell ref="AE2:AE3"/>
    <mergeCell ref="AF2:AF3"/>
    <mergeCell ref="Z2:Z3"/>
    <mergeCell ref="AA2:AA3"/>
    <mergeCell ref="AB2:AB3"/>
    <mergeCell ref="AC2:AC3"/>
    <mergeCell ref="AD2:AD3"/>
    <mergeCell ref="H2:H3"/>
    <mergeCell ref="I2:I3"/>
    <mergeCell ref="J2:J3"/>
    <mergeCell ref="K2:K3"/>
    <mergeCell ref="L2:L3"/>
    <mergeCell ref="M2:P2"/>
    <mergeCell ref="Q2:Q3"/>
  </mergeCells>
  <printOptions horizontalCentered="1"/>
  <pageMargins left="0.63348214285714288" right="0.25" top="0.75" bottom="0.75" header="0.3" footer="0.3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นครศรี1</vt:lpstr>
      <vt:lpstr>ตรัง</vt:lpstr>
      <vt:lpstr>สุราษ1</vt:lpstr>
      <vt:lpstr>นครศรี2</vt:lpstr>
      <vt:lpstr>สุราษ2</vt:lpstr>
      <vt:lpstr>สุราษ3</vt:lpstr>
      <vt:lpstr>ตรัง!Print_Area</vt:lpstr>
      <vt:lpstr>นครศรี1!Print_Area</vt:lpstr>
      <vt:lpstr>สุราษ1!Print_Area</vt:lpstr>
      <vt:lpstr>สุราษ2!Print_Area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2016-06-30T02:29:44Z</cp:lastPrinted>
  <dcterms:created xsi:type="dcterms:W3CDTF">2015-10-18T10:43:12Z</dcterms:created>
  <dcterms:modified xsi:type="dcterms:W3CDTF">2016-06-30T02:30:14Z</dcterms:modified>
</cp:coreProperties>
</file>