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raplus\Dropbox\DOH Improve TPMS\0_Data\DOH_Distress_excel_2558\"/>
    </mc:Choice>
  </mc:AlternateContent>
  <bookViews>
    <workbookView xWindow="0" yWindow="0" windowWidth="21600" windowHeight="11610" activeTab="5"/>
  </bookViews>
  <sheets>
    <sheet name="ลพบุรี1" sheetId="1" r:id="rId1"/>
    <sheet name="สระบุรี" sheetId="2" r:id="rId2"/>
    <sheet name="สิงห์บรี" sheetId="3" r:id="rId3"/>
    <sheet name="ลพบุรีที่2" sheetId="4" r:id="rId4"/>
    <sheet name="นครสวรรค์1" sheetId="5" r:id="rId5"/>
    <sheet name="นครสวรรค์2" sheetId="6" r:id="rId6"/>
  </sheets>
  <definedNames>
    <definedName name="_xlnm._FilterDatabase" localSheetId="0" hidden="1">ลพบุรี1!$A$2:$AF$42</definedName>
    <definedName name="_xlnm.Print_Area" localSheetId="4">นครสวรรค์1!$A$1:$AI$47</definedName>
    <definedName name="_xlnm.Print_Area" localSheetId="0">ลพบุรี1!$A$1:$AI$58</definedName>
    <definedName name="_xlnm.Print_Area" localSheetId="3">ลพบุรีที่2!$A$1:$AI$34</definedName>
    <definedName name="_xlnm.Print_Area" localSheetId="1">สระบุรี!$A$1:$AI$65</definedName>
    <definedName name="_xlnm.Print_Area" localSheetId="2">สิงห์บรี!$A$1:$AI$30</definedName>
  </definedNames>
  <calcPr calcId="152511"/>
</workbook>
</file>

<file path=xl/calcChain.xml><?xml version="1.0" encoding="utf-8"?>
<calcChain xmlns="http://schemas.openxmlformats.org/spreadsheetml/2006/main">
  <c r="Y27" i="6" l="1"/>
  <c r="W34" i="5"/>
  <c r="X34" i="5"/>
  <c r="Y34" i="5"/>
  <c r="R34" i="5"/>
  <c r="S34" i="5"/>
  <c r="T34" i="5"/>
  <c r="U34" i="5"/>
  <c r="M34" i="5"/>
  <c r="N34" i="5"/>
  <c r="O34" i="5"/>
  <c r="P34" i="5"/>
  <c r="Y33" i="4"/>
  <c r="Y29" i="3"/>
  <c r="N64" i="2"/>
  <c r="O64" i="2"/>
  <c r="P64" i="2"/>
  <c r="M64" i="2"/>
  <c r="H40" i="2"/>
  <c r="M43" i="1"/>
  <c r="H43" i="1"/>
  <c r="M46" i="5" l="1"/>
  <c r="N46" i="5"/>
  <c r="O46" i="5"/>
  <c r="P46" i="5"/>
  <c r="M40" i="6" l="1"/>
  <c r="N40" i="6"/>
  <c r="O40" i="6"/>
  <c r="P40" i="6"/>
  <c r="R27" i="6"/>
  <c r="S27" i="6"/>
  <c r="T27" i="6"/>
  <c r="U27" i="6"/>
  <c r="M27" i="6"/>
  <c r="N27" i="6"/>
  <c r="O27" i="6"/>
  <c r="P27" i="6"/>
  <c r="R33" i="4"/>
  <c r="S33" i="4"/>
  <c r="T33" i="4"/>
  <c r="U33" i="4"/>
  <c r="M33" i="4"/>
  <c r="N33" i="4"/>
  <c r="O33" i="4"/>
  <c r="P33" i="4"/>
  <c r="R29" i="3"/>
  <c r="S29" i="3"/>
  <c r="T29" i="3"/>
  <c r="U29" i="3"/>
  <c r="M29" i="3"/>
  <c r="N29" i="3"/>
  <c r="O29" i="3"/>
  <c r="P29" i="3"/>
  <c r="R40" i="2"/>
  <c r="S40" i="2"/>
  <c r="T40" i="2"/>
  <c r="U40" i="2"/>
  <c r="M40" i="2"/>
  <c r="N40" i="2"/>
  <c r="O40" i="2"/>
  <c r="P40" i="2"/>
  <c r="M57" i="1"/>
  <c r="N57" i="1"/>
  <c r="O57" i="1"/>
  <c r="P57" i="1"/>
  <c r="W43" i="1"/>
  <c r="X43" i="1"/>
  <c r="R43" i="1"/>
  <c r="S43" i="1"/>
  <c r="T43" i="1"/>
  <c r="U43" i="1"/>
  <c r="N43" i="1"/>
  <c r="O43" i="1"/>
  <c r="P43" i="1"/>
  <c r="S40" i="6"/>
  <c r="T40" i="6"/>
  <c r="R40" i="6"/>
  <c r="X27" i="6"/>
  <c r="W27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E4" i="6"/>
  <c r="AC4" i="6"/>
  <c r="AA27" i="6"/>
  <c r="AB27" i="6"/>
  <c r="AD27" i="6"/>
  <c r="AF27" i="6"/>
  <c r="AH27" i="6"/>
  <c r="S46" i="5"/>
  <c r="R46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4" i="5"/>
  <c r="AE4" i="5"/>
  <c r="AG4" i="5"/>
  <c r="AI4" i="5"/>
  <c r="AA34" i="5"/>
  <c r="AB34" i="5"/>
  <c r="AD34" i="5"/>
  <c r="AF34" i="5"/>
  <c r="AH34" i="5"/>
  <c r="H34" i="5"/>
  <c r="Z35" i="5" s="1"/>
  <c r="X33" i="4"/>
  <c r="W33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4" i="4"/>
  <c r="AA33" i="4"/>
  <c r="AB33" i="4"/>
  <c r="AD33" i="4"/>
  <c r="AF33" i="4"/>
  <c r="AH33" i="4"/>
  <c r="X29" i="3"/>
  <c r="W29" i="3"/>
  <c r="H29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I4" i="3"/>
  <c r="AG4" i="3"/>
  <c r="AE4" i="3"/>
  <c r="AC4" i="3"/>
  <c r="AA29" i="3"/>
  <c r="AB29" i="3"/>
  <c r="AD29" i="3"/>
  <c r="AF29" i="3"/>
  <c r="AH29" i="3"/>
  <c r="S64" i="2"/>
  <c r="R64" i="2"/>
  <c r="X40" i="2"/>
  <c r="Y40" i="2"/>
  <c r="W40" i="2"/>
  <c r="AA40" i="2"/>
  <c r="AB40" i="2"/>
  <c r="AD40" i="2"/>
  <c r="AF40" i="2"/>
  <c r="AH40" i="2"/>
  <c r="S57" i="1"/>
  <c r="R57" i="1"/>
  <c r="T54" i="1"/>
  <c r="T55" i="1"/>
  <c r="T56" i="1"/>
  <c r="T53" i="1"/>
  <c r="AC35" i="5" l="1"/>
  <c r="AE35" i="5"/>
  <c r="AI35" i="5"/>
  <c r="AG35" i="5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I4" i="1"/>
  <c r="AG4" i="1"/>
  <c r="AE4" i="1"/>
  <c r="AC4" i="1"/>
  <c r="AA43" i="1"/>
  <c r="AB43" i="1"/>
  <c r="AD43" i="1"/>
  <c r="AF43" i="1"/>
  <c r="AH43" i="1"/>
  <c r="Z44" i="1"/>
  <c r="AG44" i="1" l="1"/>
  <c r="AE44" i="1"/>
  <c r="AC44" i="1"/>
  <c r="AI44" i="1"/>
  <c r="AH143" i="3" l="1"/>
  <c r="AH142" i="3"/>
  <c r="AH141" i="3"/>
  <c r="AH140" i="3"/>
  <c r="AH139" i="3"/>
  <c r="AH138" i="3"/>
  <c r="AH137" i="3"/>
  <c r="AH136" i="3"/>
  <c r="AH135" i="3"/>
  <c r="AH134" i="3"/>
  <c r="AH133" i="3"/>
  <c r="AH132" i="3"/>
  <c r="AH131" i="3"/>
  <c r="AH130" i="3"/>
  <c r="AH129" i="3"/>
  <c r="AH128" i="3"/>
  <c r="AH127" i="3"/>
  <c r="AH126" i="3"/>
  <c r="AH125" i="3"/>
  <c r="AH124" i="3"/>
  <c r="AH123" i="3"/>
  <c r="AH122" i="3"/>
  <c r="AH121" i="3"/>
  <c r="AH120" i="3"/>
  <c r="AH119" i="3"/>
  <c r="AH118" i="3"/>
  <c r="AH117" i="3"/>
  <c r="AH116" i="3"/>
  <c r="AH115" i="3"/>
  <c r="AH114" i="3"/>
  <c r="AH113" i="3"/>
  <c r="AH112" i="3"/>
  <c r="AH111" i="3"/>
  <c r="AH110" i="3"/>
  <c r="AH109" i="3"/>
  <c r="AH108" i="3"/>
  <c r="AH107" i="3"/>
  <c r="AH106" i="3"/>
  <c r="AH105" i="3"/>
  <c r="AH104" i="3"/>
  <c r="AH103" i="3"/>
  <c r="AH102" i="3"/>
  <c r="AH101" i="3"/>
  <c r="AH100" i="3"/>
  <c r="AH99" i="3"/>
  <c r="AH98" i="3"/>
  <c r="AH97" i="3"/>
  <c r="AH96" i="3"/>
  <c r="AH95" i="3"/>
  <c r="AH94" i="3"/>
  <c r="AH93" i="3"/>
  <c r="AH92" i="3"/>
  <c r="AH91" i="3"/>
  <c r="AH90" i="3"/>
  <c r="AH89" i="3"/>
  <c r="AH88" i="3"/>
  <c r="AH87" i="3"/>
  <c r="AH86" i="3"/>
  <c r="AH85" i="3"/>
  <c r="AH84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H27" i="6"/>
  <c r="Z28" i="6" l="1"/>
  <c r="AI28" i="6"/>
  <c r="AG28" i="6"/>
  <c r="AC28" i="6"/>
  <c r="AE28" i="6"/>
  <c r="Q28" i="6"/>
  <c r="Z41" i="2" l="1"/>
  <c r="AG41" i="2"/>
  <c r="AE41" i="2"/>
  <c r="AC41" i="2"/>
  <c r="AI41" i="2"/>
  <c r="H33" i="4"/>
  <c r="Q34" i="4" s="1"/>
  <c r="Z34" i="4" l="1"/>
  <c r="AI34" i="4"/>
  <c r="AG34" i="4"/>
  <c r="AE34" i="4"/>
  <c r="AC34" i="4"/>
  <c r="Z30" i="3"/>
  <c r="AG30" i="3"/>
  <c r="AI30" i="3"/>
  <c r="AC30" i="3"/>
  <c r="AE30" i="3"/>
  <c r="Q30" i="3"/>
  <c r="V34" i="4"/>
  <c r="V44" i="1"/>
  <c r="Q44" i="1"/>
  <c r="Q35" i="5"/>
  <c r="V28" i="6"/>
  <c r="V41" i="2"/>
  <c r="Q41" i="2"/>
</calcChain>
</file>

<file path=xl/sharedStrings.xml><?xml version="1.0" encoding="utf-8"?>
<sst xmlns="http://schemas.openxmlformats.org/spreadsheetml/2006/main" count="1834" uniqueCount="427">
  <si>
    <t>รหัสแขวง</t>
  </si>
  <si>
    <t>หมายเลขทางหลวง</t>
  </si>
  <si>
    <t>หมายเลขควบคุม</t>
  </si>
  <si>
    <t>ชื่อสายทาง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</si>
  <si>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</si>
  <si>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</si>
  <si>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</si>
  <si>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</si>
  <si>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แยกโรงเรียนสุธีวิทยา - ดงจำปา</t>
  </si>
  <si>
    <t>ดงจำปา - แยกร.พ.อานันทมหิดล</t>
  </si>
  <si>
    <t>บ้านหมี่ - ดงพลับ</t>
  </si>
  <si>
    <t>ดงพลับ -  ม่วงค่อม</t>
  </si>
  <si>
    <t>ลพบุรี -แยกวัดสนามไชย</t>
  </si>
  <si>
    <t>ทางเลี่ยงเมืองลพบุรี</t>
  </si>
  <si>
    <t>แสลงพัน - คลองท่าข้าม</t>
  </si>
  <si>
    <t>บ้านหมี่ - ดอนดึง</t>
  </si>
  <si>
    <t>ดอนดึง - โคกเจริญ</t>
  </si>
  <si>
    <t>นิยมชัย - สระโบสถ์</t>
  </si>
  <si>
    <t>โคกแสมสาร - สระโบสถ์</t>
  </si>
  <si>
    <t>ลพบุรี -  ค่ายเอราวัณ</t>
  </si>
  <si>
    <t>แยกนิคมสร้างตนเอง - แยกพัฒนานิคม</t>
  </si>
  <si>
    <t>แยกพัฒนานิคม - วังม่วง</t>
  </si>
  <si>
    <t>สามแยกโคกกะเทียม - สถานีรถไฟโคกกะเทียม</t>
  </si>
  <si>
    <t>บ้านหมี่ - เขาช่องลม</t>
  </si>
  <si>
    <t>จันเสน - ท่าแค</t>
  </si>
  <si>
    <t>พระพุทธบาท - โคกตูม</t>
  </si>
  <si>
    <t>วังเพลิง - สระโบสถ์</t>
  </si>
  <si>
    <t>โคกตูม - แยกมะนาวหวาน</t>
  </si>
  <si>
    <t>แยกมะนาวหวาน - เขาพระ</t>
  </si>
  <si>
    <t>ธารเกษม - สถานีรถไฟเขาสูง</t>
  </si>
  <si>
    <t>วงษ์สว่าง -  ป่ารัง</t>
  </si>
  <si>
    <t>ลพบุรี - ป่าหวาย</t>
  </si>
  <si>
    <t>แยกสะพาน 6 - ทางแยกไปบ้านหมี่</t>
  </si>
  <si>
    <t>พัฒนานิคม - แก่งเสือเต้น</t>
  </si>
  <si>
    <t>137+465</t>
  </si>
  <si>
    <t>147+265</t>
  </si>
  <si>
    <t>159+628</t>
  </si>
  <si>
    <t>0+000</t>
  </si>
  <si>
    <t>9+800</t>
  </si>
  <si>
    <t>19+209</t>
  </si>
  <si>
    <t>20+209</t>
  </si>
  <si>
    <t>48+754</t>
  </si>
  <si>
    <t>5+315</t>
  </si>
  <si>
    <t>11+968</t>
  </si>
  <si>
    <t>19+310</t>
  </si>
  <si>
    <t>16+000</t>
  </si>
  <si>
    <t>33+760</t>
  </si>
  <si>
    <t>0+500</t>
  </si>
  <si>
    <t>46+858</t>
  </si>
  <si>
    <t>34+301</t>
  </si>
  <si>
    <t>34+802</t>
  </si>
  <si>
    <t>36+363</t>
  </si>
  <si>
    <t>56+013</t>
  </si>
  <si>
    <t>6+000</t>
  </si>
  <si>
    <t>12+990</t>
  </si>
  <si>
    <t>13+500</t>
  </si>
  <si>
    <t>53+139</t>
  </si>
  <si>
    <t>2+050</t>
  </si>
  <si>
    <t>5+402</t>
  </si>
  <si>
    <t>14+120</t>
  </si>
  <si>
    <t>30+500</t>
  </si>
  <si>
    <t>63+800</t>
  </si>
  <si>
    <t>7+000</t>
  </si>
  <si>
    <t>15+685</t>
  </si>
  <si>
    <t>18+462</t>
  </si>
  <si>
    <t>34+167</t>
  </si>
  <si>
    <t>29+002</t>
  </si>
  <si>
    <t>18+841</t>
  </si>
  <si>
    <t>0+650</t>
  </si>
  <si>
    <t>4+900</t>
  </si>
  <si>
    <t>0+115</t>
  </si>
  <si>
    <t>3+985</t>
  </si>
  <si>
    <t>0+611</t>
  </si>
  <si>
    <t>แขวงทางหลวงลพบุรีที่ 1</t>
  </si>
  <si>
    <t>หนองแค - หินกอง</t>
  </si>
  <si>
    <t>หินกอง - ปากข้าวสาร</t>
  </si>
  <si>
    <t>ปากข้าวสาร - แยกสวนพฤกษศาสตร์พุแค</t>
  </si>
  <si>
    <t>แยกสวนพฤกษศาสตร์พุแค - แยกโรงเรียนสุธีวิทยา</t>
  </si>
  <si>
    <t>สระบุรี - ตาลเดี่ยว</t>
  </si>
  <si>
    <t>ทางเข้าพระพุทธบาทสระบุรี</t>
  </si>
  <si>
    <t>ถนนวงแหวนรอบเมืองสระบุรี</t>
  </si>
  <si>
    <t>มวกเหล็ก - แสลงพัน</t>
  </si>
  <si>
    <t>มวกเหล็ก - กลุ่มพระบาท</t>
  </si>
  <si>
    <t>บ้านหมาก - เขาแดง</t>
  </si>
  <si>
    <t>พระพุทธบาท - หนองโดน</t>
  </si>
  <si>
    <t>พระพุทธบาท - ท่าเรือ</t>
  </si>
  <si>
    <t>หน้าพระลาน - บ้านครัว</t>
  </si>
  <si>
    <t>เขาขาด - หนองแซง</t>
  </si>
  <si>
    <t>หนองแซง - สระบุรี</t>
  </si>
  <si>
    <t>หนองยาว - พระพุทธฉาย</t>
  </si>
  <si>
    <t>หนองตาโล่ - สะพานใหม่</t>
  </si>
  <si>
    <t>วิหารแดง - หนองหมู</t>
  </si>
  <si>
    <t>พระพุทธฉาย - น้ำตกสามหลั่น</t>
  </si>
  <si>
    <t>ห้วยบง - ท่าลาน</t>
  </si>
  <si>
    <t>ท่าเยี่ยม - ขอนหอม</t>
  </si>
  <si>
    <t>ขอนหอม - บ้านเหนือ</t>
  </si>
  <si>
    <t>แก่งคอย - เขาเพิ่ม</t>
  </si>
  <si>
    <t>บ้านป่า - ท่าคล้อ</t>
  </si>
  <si>
    <t>ท่าคล้อ - แสลงพัน</t>
  </si>
  <si>
    <t>ดาวเรือง - ถนนวงแหวนรอบเมืองสระบุรี</t>
  </si>
  <si>
    <t>หนองคณฑี - สันประดู่</t>
  </si>
  <si>
    <t>หนองเสือ - ปากคลอง 13</t>
  </si>
  <si>
    <t>บางโขมด - แยกบางโขมด</t>
  </si>
  <si>
    <t>ท่าช้าง -  ป๊อกแป๊ก</t>
  </si>
  <si>
    <t>ป๊อกแป๊ก - สันมะค่า</t>
  </si>
  <si>
    <t>หน้าพระลาน - หนองจาน</t>
  </si>
  <si>
    <t>แยกไปลพบุรี</t>
  </si>
  <si>
    <t>หนองแซง - หนองแก</t>
  </si>
  <si>
    <t>โพนทอง - ขอนชะโงก</t>
  </si>
  <si>
    <t>ไชโย - ทางแยกวัดสว่างอารมณ์</t>
  </si>
  <si>
    <t>ทางแยกวัดสว่างอารมณ์ - ทางแยกศาลหลักเมือง</t>
  </si>
  <si>
    <t>แยกวัดสนามไชย - วัดกระดังงา</t>
  </si>
  <si>
    <t>วัดกระดังงา - บ้านม้า</t>
  </si>
  <si>
    <t>แยกสิงห์เหนือ - สิงห์บุรี</t>
  </si>
  <si>
    <t>ทางเลี่ยงเมืองสิงห์บุรี</t>
  </si>
  <si>
    <t>ท่าวุ้ง - มหานาม</t>
  </si>
  <si>
    <t>บางงา - บ้านหมี่</t>
  </si>
  <si>
    <t>บุ้งกี๋ - ท่าศาล</t>
  </si>
  <si>
    <t>คูพัฒนา - ชัณสูตร</t>
  </si>
  <si>
    <t>พักทัน - บ้านจ่า</t>
  </si>
  <si>
    <t>อินทร์บุรี - ทองเอน</t>
  </si>
  <si>
    <t>อินทร์บุรี - หนองสุ่ม</t>
  </si>
  <si>
    <t>ท่าช้าง - สวนกล้วย</t>
  </si>
  <si>
    <t>ม่วงค่อม - คลองห้วยไผ่</t>
  </si>
  <si>
    <t>เทศบาลลำนารายณ์ - ช่องสำราญ</t>
  </si>
  <si>
    <t>คลองท่าข้าม - น้ำตกวังก้านเหลือง</t>
  </si>
  <si>
    <t>น้ำตกวังก้านเหลือง - ลำนารายณ์</t>
  </si>
  <si>
    <t>ทางเข้าลำนารายณ์</t>
  </si>
  <si>
    <t>โคกเจริญ - หนองมะค่า</t>
  </si>
  <si>
    <t>กลุ่มพระบาท - ซับน้อยเหนือ</t>
  </si>
  <si>
    <t>บัวชุม - สี่แยกบัวชุม</t>
  </si>
  <si>
    <t>จงโก - ลำสมพุง</t>
  </si>
  <si>
    <t>ลำสมพุง - ป่าไผ่</t>
  </si>
  <si>
    <t>ถนนโค้ง - หนองน้ำใส</t>
  </si>
  <si>
    <t>หนองน้ำใส - ปางโก</t>
  </si>
  <si>
    <t>ลำสนธิ - ซับลังกา</t>
  </si>
  <si>
    <t>หนองยายโต๊ะ - แยกท่ามะนาว</t>
  </si>
  <si>
    <t>เขาแดง - สวนมะเดื่อ</t>
  </si>
  <si>
    <t>ปางหัวช้าง - คลองไทร</t>
  </si>
  <si>
    <t>หนองบง - ซับลังกา</t>
  </si>
  <si>
    <t>มะนาวหวาน - โป่งเกตุ</t>
  </si>
  <si>
    <t>ใหม่สามัคคี - นิยมชัย</t>
  </si>
  <si>
    <t>สวนมะเดื่อ - แยกท่ามะนาว</t>
  </si>
  <si>
    <t>ศิลาทิพย์ - โคกแสมสาร</t>
  </si>
  <si>
    <t>วังตะโก - โคกเจริญ</t>
  </si>
  <si>
    <t>หนองยายโต๊ะ -  ลำพญาไม้</t>
  </si>
  <si>
    <t>กุดตาเพชร - อ่างเก็บน้ำกุดตาเพชร</t>
  </si>
  <si>
    <t>วังเชื่อม - อ่างเก็บน้ำกุดตาเพชร</t>
  </si>
  <si>
    <t>นครสวรรค์ - คลองพลังด้านใต้</t>
  </si>
  <si>
    <t>แยกบึงบอระเพ็ด - เกรียงไกรกลาง</t>
  </si>
  <si>
    <t>หนองสังข์ - คลองชะแวด</t>
  </si>
  <si>
    <t>ป่าแดง - หาดชะอม</t>
  </si>
  <si>
    <t>แยกนวมินทร์  - เขาดินเหนือ</t>
  </si>
  <si>
    <t>เขาดินเหนือ -  บรรพตพิสัย</t>
  </si>
  <si>
    <t>ดงเย็น - ดงทอง</t>
  </si>
  <si>
    <t>ทางเข้าค่ายทหารจิรประวัติ</t>
  </si>
  <si>
    <t>แยกจิรประวัติ - พระนอน</t>
  </si>
  <si>
    <t>นครสวรรค์ - โกรกพระ</t>
  </si>
  <si>
    <t>พยุหะคีรี - เนินมะกอก</t>
  </si>
  <si>
    <t>คลองแบ่ง - ลาดยาว</t>
  </si>
  <si>
    <t>เขาพะแวง - โกรกพระ</t>
  </si>
  <si>
    <t>โกรกพระ - บันไดสามขั้น</t>
  </si>
  <si>
    <t>เนินมะกอก - นิคมเขาบ่อแก้ว</t>
  </si>
  <si>
    <t>ไผ่งาม - ถนนสุด</t>
  </si>
  <si>
    <t>หนองจิกรี - ถนนสุด</t>
  </si>
  <si>
    <t>ห้วยน้ำดัง - เขาชนกัน</t>
  </si>
  <si>
    <t>เนินฝอยทอง - ทุ่งผักเบี้ย</t>
  </si>
  <si>
    <t>ทางเข้านครสวรรค์</t>
  </si>
  <si>
    <t>ทางเข้าสถานีรถไฟนครสวรรค์</t>
  </si>
  <si>
    <t>ทางเข้าบรรพตพิสัย</t>
  </si>
  <si>
    <t>ทางเข้าตลาดเจริญผล</t>
  </si>
  <si>
    <t>ตากฟ้า - ไดตาล</t>
  </si>
  <si>
    <t>เกยไชย - ศรีมงคล</t>
  </si>
  <si>
    <t>ท่าพุทรา - เนินมะกอก</t>
  </si>
  <si>
    <t>น้ำสาดเหนือ - หนองผักหวาน</t>
  </si>
  <si>
    <t>หนองผักหวาน - ท่าตะโก</t>
  </si>
  <si>
    <t>ตากฟ้า - หัวถนน</t>
  </si>
  <si>
    <t>หนองคอก - ธารทหาร</t>
  </si>
  <si>
    <t>คอกควายใหญ่ - พนมรอก</t>
  </si>
  <si>
    <t>พระนอน - ท่าตะโก</t>
  </si>
  <si>
    <t>ท่าตะโก - ไดตาล</t>
  </si>
  <si>
    <t>ไดตาล - วังพิกุล</t>
  </si>
  <si>
    <t>ทางเข้าตลาดตาคลี</t>
  </si>
  <si>
    <t>ปากคลองห้า - จันเสน</t>
  </si>
  <si>
    <t>ไร่พัฒนา - หนองโพ</t>
  </si>
  <si>
    <t>นิคมเขาบ่อแก้ว - โค้งวิจารณ์</t>
  </si>
  <si>
    <t>ตาคลี - หนองหลวง</t>
  </si>
  <si>
    <t>สุขสำราญ - สำโรงชัย</t>
  </si>
  <si>
    <t>หนองพิกุล - ใหม่สามัคคี</t>
  </si>
  <si>
    <t>ทางเข้าสุขสมบูรณ์</t>
  </si>
  <si>
    <t>ทางเข้าหนองไผ่</t>
  </si>
  <si>
    <t>ทับกฤช - พนมรอก</t>
  </si>
  <si>
    <t>เกยไชย - ชุมแสง</t>
  </si>
  <si>
    <t>86+800</t>
  </si>
  <si>
    <t>93+000</t>
  </si>
  <si>
    <t>103+000</t>
  </si>
  <si>
    <t>106+615</t>
  </si>
  <si>
    <t>123+746</t>
  </si>
  <si>
    <t>5+000</t>
  </si>
  <si>
    <t>1+975</t>
  </si>
  <si>
    <t>19+000</t>
  </si>
  <si>
    <t>31+345</t>
  </si>
  <si>
    <t>0+375</t>
  </si>
  <si>
    <t>0+180</t>
  </si>
  <si>
    <t>0+675</t>
  </si>
  <si>
    <t>19+187</t>
  </si>
  <si>
    <t>2+203</t>
  </si>
  <si>
    <t>9+600</t>
  </si>
  <si>
    <t>17+500</t>
  </si>
  <si>
    <t>20+094</t>
  </si>
  <si>
    <t>14+200</t>
  </si>
  <si>
    <t>29+239</t>
  </si>
  <si>
    <t>4+982</t>
  </si>
  <si>
    <t>20+903</t>
  </si>
  <si>
    <t>6+600</t>
  </si>
  <si>
    <t>3+315</t>
  </si>
  <si>
    <t>13+059</t>
  </si>
  <si>
    <t>5+338</t>
  </si>
  <si>
    <t>9+810</t>
  </si>
  <si>
    <t>7+751</t>
  </si>
  <si>
    <t>26+219</t>
  </si>
  <si>
    <t>10+000</t>
  </si>
  <si>
    <t>31+011</t>
  </si>
  <si>
    <t>1+155</t>
  </si>
  <si>
    <t>12+023</t>
  </si>
  <si>
    <t>32+600</t>
  </si>
  <si>
    <t>21+120</t>
  </si>
  <si>
    <t>25+457</t>
  </si>
  <si>
    <t>25+857</t>
  </si>
  <si>
    <t>4+187</t>
  </si>
  <si>
    <t>5+769</t>
  </si>
  <si>
    <t>12+773</t>
  </si>
  <si>
    <t>2+350</t>
  </si>
  <si>
    <t>0+690</t>
  </si>
  <si>
    <t>0+625</t>
  </si>
  <si>
    <t>2+805</t>
  </si>
  <si>
    <t>93+300</t>
  </si>
  <si>
    <t>73+943</t>
  </si>
  <si>
    <t>96+968</t>
  </si>
  <si>
    <t>26+009</t>
  </si>
  <si>
    <t>28+071</t>
  </si>
  <si>
    <t>39+772</t>
  </si>
  <si>
    <t>58+263</t>
  </si>
  <si>
    <t>1+040</t>
  </si>
  <si>
    <t>1+434</t>
  </si>
  <si>
    <t>15+900</t>
  </si>
  <si>
    <t>24+806</t>
  </si>
  <si>
    <t>32+362</t>
  </si>
  <si>
    <t>33+332</t>
  </si>
  <si>
    <t>15+271</t>
  </si>
  <si>
    <t>3+519</t>
  </si>
  <si>
    <t>3+600</t>
  </si>
  <si>
    <t>59+031</t>
  </si>
  <si>
    <t>74+472</t>
  </si>
  <si>
    <t>111+572</t>
  </si>
  <si>
    <t>38+675</t>
  </si>
  <si>
    <t>70+600</t>
  </si>
  <si>
    <t>1+200</t>
  </si>
  <si>
    <t>60+625</t>
  </si>
  <si>
    <t>51+798</t>
  </si>
  <si>
    <t>16+222</t>
  </si>
  <si>
    <t>25+688</t>
  </si>
  <si>
    <t>47+126</t>
  </si>
  <si>
    <t>16+905</t>
  </si>
  <si>
    <t>39+088</t>
  </si>
  <si>
    <t>36+798</t>
  </si>
  <si>
    <t>13+532</t>
  </si>
  <si>
    <t>28+544</t>
  </si>
  <si>
    <t>10+521</t>
  </si>
  <si>
    <t>18+093</t>
  </si>
  <si>
    <t>12+000</t>
  </si>
  <si>
    <t>25+065</t>
  </si>
  <si>
    <t>6+854</t>
  </si>
  <si>
    <t>33+619</t>
  </si>
  <si>
    <t>5+200</t>
  </si>
  <si>
    <t>16+679</t>
  </si>
  <si>
    <t>1+810</t>
  </si>
  <si>
    <t>0+750</t>
  </si>
  <si>
    <t>38+628</t>
  </si>
  <si>
    <t>40+680</t>
  </si>
  <si>
    <t>48+188</t>
  </si>
  <si>
    <t>20+000</t>
  </si>
  <si>
    <t>34+119</t>
  </si>
  <si>
    <t>14+961</t>
  </si>
  <si>
    <t>11+050</t>
  </si>
  <si>
    <t>0+178</t>
  </si>
  <si>
    <t>13+298</t>
  </si>
  <si>
    <t>0+440</t>
  </si>
  <si>
    <t>14+554</t>
  </si>
  <si>
    <t>0+044</t>
  </si>
  <si>
    <t>0+601</t>
  </si>
  <si>
    <t>4+254</t>
  </si>
  <si>
    <t>29+930</t>
  </si>
  <si>
    <t>45+846</t>
  </si>
  <si>
    <t>17+941</t>
  </si>
  <si>
    <t>13+707</t>
  </si>
  <si>
    <t>14+390</t>
  </si>
  <si>
    <t>8+000</t>
  </si>
  <si>
    <t>57+723</t>
  </si>
  <si>
    <t>55+725</t>
  </si>
  <si>
    <t>48+375</t>
  </si>
  <si>
    <t>39+432</t>
  </si>
  <si>
    <t>3+717</t>
  </si>
  <si>
    <t>4+300</t>
  </si>
  <si>
    <t>1+201</t>
  </si>
  <si>
    <t>0+066</t>
  </si>
  <si>
    <t>0+181</t>
  </si>
  <si>
    <t>0+230</t>
  </si>
  <si>
    <t>66+456</t>
  </si>
  <si>
    <t>69+800</t>
  </si>
  <si>
    <t>33+200</t>
  </si>
  <si>
    <t>93+190</t>
  </si>
  <si>
    <t>10+827</t>
  </si>
  <si>
    <t>26+847</t>
  </si>
  <si>
    <t>36+708</t>
  </si>
  <si>
    <t>28+666</t>
  </si>
  <si>
    <t>15+768</t>
  </si>
  <si>
    <t>44+648</t>
  </si>
  <si>
    <t>54+700</t>
  </si>
  <si>
    <t>91+666</t>
  </si>
  <si>
    <t>0+168</t>
  </si>
  <si>
    <t>2+100</t>
  </si>
  <si>
    <t>19+455</t>
  </si>
  <si>
    <t>24+664</t>
  </si>
  <si>
    <t>26+723</t>
  </si>
  <si>
    <t>39+074</t>
  </si>
  <si>
    <t>34+170</t>
  </si>
  <si>
    <t>15+611</t>
  </si>
  <si>
    <t>2+128</t>
  </si>
  <si>
    <t>4+100</t>
  </si>
  <si>
    <t>25+007</t>
  </si>
  <si>
    <t>5+134</t>
  </si>
  <si>
    <t>6+934</t>
  </si>
  <si>
    <t>12+425</t>
  </si>
  <si>
    <t>แขวงทางหลวงสระบุรี</t>
  </si>
  <si>
    <t>แขวงทางหลวงสิงห์บุรี</t>
  </si>
  <si>
    <t>แขวงทางหลวงลพบุรีที่ 2 (ลำนารายณ์)</t>
  </si>
  <si>
    <t>แขวงทางหลวงนครสวรรค์ที่ 1</t>
  </si>
  <si>
    <t>แขวงทางหลวงนครสวรรค์ที่ 2 (ตากฟ้า)</t>
  </si>
  <si>
    <t>R3</t>
  </si>
  <si>
    <t>R2</t>
  </si>
  <si>
    <t>R5</t>
  </si>
  <si>
    <t>R6</t>
  </si>
  <si>
    <t>R1</t>
  </si>
  <si>
    <t>แขวงทางหลวง</t>
  </si>
  <si>
    <t>A.C.</t>
  </si>
  <si>
    <t>รวม</t>
  </si>
  <si>
    <t>-</t>
  </si>
  <si>
    <t>เฉลี่ย</t>
  </si>
  <si>
    <t>ท่าฉนวน - แยกหลวงพ่อโอ</t>
  </si>
  <si>
    <t>150+400</t>
  </si>
  <si>
    <t>150+545</t>
  </si>
  <si>
    <t>R4</t>
  </si>
  <si>
    <t>สะพานข้ามแม่น้ำเจ้าพระยา - ท่าน้ำอ้อย</t>
  </si>
  <si>
    <t>182+227</t>
  </si>
  <si>
    <t>182+838</t>
  </si>
  <si>
    <t>ช่องแค - ตากฟ้า</t>
  </si>
  <si>
    <t>30+700</t>
  </si>
  <si>
    <t>41+300</t>
  </si>
  <si>
    <t>ทางเลี่ยงเมืองยางโทน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</si>
  <si>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</si>
  <si>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</si>
  <si>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</si>
  <si>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C.C.</t>
  </si>
  <si>
    <t>จำนวนแผ่นรอยเลื่อนต่างระดับของผิวทาง (แผ่น)</t>
  </si>
  <si>
    <t>หนองเบน - ลาดยาว</t>
  </si>
  <si>
    <t>เกรียงไกรกลาง - เกยไชย</t>
  </si>
  <si>
    <t>สระโบสถ์ - ยางโทน</t>
  </si>
  <si>
    <t>31+104</t>
  </si>
  <si>
    <t>หนองกระเบียน  -  สระใหญ่</t>
  </si>
  <si>
    <t>สระใหญ่ - ชอนม่วง</t>
  </si>
  <si>
    <t>ดงมะขามเทศ - บางระจัน</t>
  </si>
  <si>
    <t>9+645</t>
  </si>
  <si>
    <t>บางงา - โภคาวิวัฒน์</t>
  </si>
  <si>
    <t>บางระจัน - โพทะเล</t>
  </si>
  <si>
    <t>ชัณสูตร - ท่าช้าง</t>
  </si>
  <si>
    <t>22+509</t>
  </si>
  <si>
    <t>L1</t>
  </si>
  <si>
    <t>L4</t>
  </si>
  <si>
    <t>L2</t>
  </si>
  <si>
    <t>L3</t>
  </si>
  <si>
    <t>L5</t>
  </si>
  <si>
    <t>L6</t>
  </si>
  <si>
    <t>กิโลเมตรเริ่มต้น</t>
  </si>
  <si>
    <t>กิโลเมตรสิ้นสุด</t>
  </si>
  <si>
    <t>ระยะทาง
(กิโลเมตร)</t>
  </si>
  <si>
    <t>ระยะทางที่มีค่า IRI ในช่วงต่าง ๆ 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</si>
  <si>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</si>
  <si>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</si>
  <si>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</si>
  <si>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</si>
  <si>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</si>
  <si>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ต่อเนื่อง(ตารางเมตร)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</si>
  <si>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</si>
  <si>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</si>
  <si>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</si>
  <si>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</si>
  <si>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</si>
  <si>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</si>
  <si>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</si>
  <si>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</si>
  <si>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</si>
  <si>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</si>
  <si>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</si>
  <si>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</si>
  <si>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</si>
  <si>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</si>
  <si>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</si>
  <si>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</si>
  <si>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</si>
  <si>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</si>
  <si>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</si>
  <si>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</si>
  <si>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</si>
  <si>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</si>
  <si>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</si>
  <si>
    <t>สำนักงานทางหลวงที่ 11 สรุปค่าความเสียหายของผิวลาดยาง แขวงทางหลวงลพบุรีที่ 1</t>
  </si>
  <si>
    <t>สำนักงานทางหลวงที่ 11 สรุปค่าความเสียหายของผิวคอนกรีต แขวงทางหลวงลพบุรีที่ 1</t>
  </si>
  <si>
    <t>สำนักงานทางหลวงที่ 11 สรุปค่าความเสียหายของผิวลาดยาง แขวงทางหลวงสระบุรี</t>
  </si>
  <si>
    <t>สำนักงานทางหลวงที่ 11 สรุปค่าความเสียหายของผิวคอนกรีต แขวงทางหลวงสระบุรี</t>
  </si>
  <si>
    <t>สำนักงานทางหลวงที่ 11 สรุปค่าความเสียหายของผิวลาดยาง แขวงทางหลวงสิงห์บุรี</t>
  </si>
  <si>
    <t>สำนักงานทางหลวงที่ 11 สรุปค่าความเสียหายของผิวลาดยาง แขวงทางหลวงลพบุรีที่ 2 (ลำนารายณ์)</t>
  </si>
  <si>
    <t>สำนักงานทางหลวงที่ 11 สรุปค่าความเสียหายของผิวลาดยาง แขวงทางหลวงนครสวรรค์ที่ 1</t>
  </si>
  <si>
    <t>สำนักงานทางหลวงที่ 11 สรุปค่าความเสียหายของผิวคอนกรีต แขวงทางหลวงนครสวรรค์ที่ 1</t>
  </si>
  <si>
    <t>สำนักงานทางหลวงที่ 11 สรุปค่าความเสียหายของผิวลาดยาง แขวงทางหลวงนครสวรรค์ที่ 2 (ตากฟ้า)</t>
  </si>
  <si>
    <t>สำนักงานทางหลวงที่ 11 สรุปค่าความเสียหายของผิวคอนกรีต แขวงทางหลวงนครสวรรค์ที่ 2 (ตากฟ้า)</t>
  </si>
  <si>
    <t>ร้อยละ รอยแตก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</si>
</sst>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[$-1070000]d/mm/yyyy;@"/>
    <numFmt numFmtId="167" formatCode="0\+000"/>
    <numFmt numFmtId="168" formatCode="[$-107041E]d\ mmm\ yy;@"/>
    <numFmt numFmtId="169" formatCode="000\+000"/>
    <numFmt numFmtId="170" formatCode="000&quot;+&quot;000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b/>
      <sz val="11"/>
      <color theme="1"/>
      <name val="Calibri"/>
      <family val="2"/>
      <charset val="222"/>
      <scheme val="minor"/>
    </font>
    <font>
      <b/>
      <sz val="24"/>
      <name val="AngsanaUPC"/>
      <family val="1"/>
      <charset val="22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0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170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10" fillId="0" borderId="8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4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170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Fill="1"/>
    <xf numFmtId="0" fontId="0" fillId="3" borderId="0" xfId="0" applyFill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4" applyFont="1" applyBorder="1" applyAlignment="1">
      <alignment horizontal="center"/>
    </xf>
    <xf numFmtId="16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7" fontId="5" fillId="0" borderId="1" xfId="10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68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8" fontId="5" fillId="0" borderId="2" xfId="0" applyNumberFormat="1" applyFont="1" applyFill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165" fontId="0" fillId="0" borderId="0" xfId="0" applyNumberFormat="1"/>
    <xf numFmtId="165" fontId="5" fillId="0" borderId="0" xfId="0" applyNumberFormat="1" applyFont="1"/>
    <xf numFmtId="165" fontId="0" fillId="0" borderId="0" xfId="0" applyNumberFormat="1" applyFill="1"/>
    <xf numFmtId="0" fontId="0" fillId="0" borderId="0" xfId="0"/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" fontId="5" fillId="0" borderId="1" xfId="1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/>
    </xf>
    <xf numFmtId="168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" fontId="5" fillId="0" borderId="1" xfId="1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/>
    </xf>
    <xf numFmtId="168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5" fillId="4" borderId="0" xfId="0" applyFont="1" applyFill="1"/>
    <xf numFmtId="0" fontId="0" fillId="0" borderId="0" xfId="0"/>
    <xf numFmtId="0" fontId="5" fillId="0" borderId="1" xfId="4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/>
    <xf numFmtId="165" fontId="5" fillId="0" borderId="1" xfId="0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4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167" fontId="0" fillId="0" borderId="0" xfId="0" applyNumberFormat="1"/>
    <xf numFmtId="0" fontId="0" fillId="0" borderId="0" xfId="0" applyFill="1" applyBorder="1"/>
    <xf numFmtId="1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4" applyNumberFormat="1" applyFont="1" applyFill="1" applyBorder="1" applyAlignment="1">
      <alignment horizontal="center"/>
    </xf>
    <xf numFmtId="165" fontId="0" fillId="0" borderId="0" xfId="0" applyNumberFormat="1" applyFill="1" applyBorder="1"/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5" fontId="5" fillId="0" borderId="0" xfId="4" applyNumberFormat="1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1" xfId="4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5" fillId="0" borderId="1" xfId="4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4" borderId="0" xfId="0" applyFont="1" applyFill="1"/>
    <xf numFmtId="0" fontId="6" fillId="0" borderId="0" xfId="0" applyFont="1"/>
    <xf numFmtId="165" fontId="9" fillId="0" borderId="0" xfId="0" applyNumberFormat="1" applyFont="1" applyFill="1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9" fillId="0" borderId="0" xfId="0" applyFont="1" applyFill="1"/>
    <xf numFmtId="2" fontId="6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6" fillId="0" borderId="1" xfId="4" applyFont="1" applyBorder="1" applyAlignment="1">
      <alignment horizontal="center"/>
    </xf>
    <xf numFmtId="2" fontId="6" fillId="0" borderId="1" xfId="4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5" fontId="6" fillId="0" borderId="1" xfId="4" applyNumberFormat="1" applyFont="1" applyBorder="1" applyAlignment="1">
      <alignment horizontal="center"/>
    </xf>
    <xf numFmtId="165" fontId="9" fillId="0" borderId="0" xfId="0" applyNumberFormat="1" applyFont="1"/>
    <xf numFmtId="165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4" borderId="0" xfId="0" applyFont="1" applyFill="1"/>
    <xf numFmtId="165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5" fontId="6" fillId="0" borderId="1" xfId="4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2" fontId="6" fillId="0" borderId="1" xfId="4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0" xfId="0" applyFont="1" applyFill="1"/>
    <xf numFmtId="0" fontId="7" fillId="2" borderId="1" xfId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43" fontId="7" fillId="2" borderId="2" xfId="2" applyFont="1" applyFill="1" applyBorder="1" applyAlignment="1">
      <alignment horizontal="center" vertical="center" wrapText="1"/>
    </xf>
    <xf numFmtId="43" fontId="7" fillId="2" borderId="3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7" fillId="2" borderId="2" xfId="2" applyNumberFormat="1" applyFont="1" applyFill="1" applyBorder="1" applyAlignment="1">
      <alignment horizontal="center" vertical="center" wrapText="1"/>
    </xf>
    <xf numFmtId="165" fontId="7" fillId="2" borderId="3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2" fontId="7" fillId="2" borderId="3" xfId="2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43" fontId="7" fillId="2" borderId="1" xfId="2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/>
    </xf>
    <xf numFmtId="167" fontId="6" fillId="0" borderId="1" xfId="4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5" fillId="0" borderId="6" xfId="0" applyFont="1" applyBorder="1" applyAlignment="1"/>
  </cellXfs>
  <cellStyles count="3302">
    <cellStyle name="Comma 2" xfId="2"/>
    <cellStyle name="Comma 2 10" xfId="1932"/>
    <cellStyle name="Comma 2 10 2" xfId="2559"/>
    <cellStyle name="Comma 2 10 2 2" xfId="3274"/>
    <cellStyle name="Comma 2 10 3" xfId="3014"/>
    <cellStyle name="Comma 2 10 4" xfId="2946"/>
    <cellStyle name="Comma 2 11" xfId="1933"/>
    <cellStyle name="Comma 2 11 2" xfId="2560"/>
    <cellStyle name="Comma 2 11 2 2" xfId="3275"/>
    <cellStyle name="Comma 2 11 3" xfId="3015"/>
    <cellStyle name="Comma 2 11 4" xfId="2947"/>
    <cellStyle name="Comma 2 12" xfId="1934"/>
    <cellStyle name="Comma 2 12 2" xfId="2561"/>
    <cellStyle name="Comma 2 12 2 2" xfId="3276"/>
    <cellStyle name="Comma 2 12 3" xfId="3016"/>
    <cellStyle name="Comma 2 12 4" xfId="2948"/>
    <cellStyle name="Comma 2 13" xfId="1935"/>
    <cellStyle name="Comma 2 13 2" xfId="2562"/>
    <cellStyle name="Comma 2 13 2 2" xfId="3277"/>
    <cellStyle name="Comma 2 13 3" xfId="3017"/>
    <cellStyle name="Comma 2 13 4" xfId="2949"/>
    <cellStyle name="Comma 2 14" xfId="1936"/>
    <cellStyle name="Comma 2 14 2" xfId="2563"/>
    <cellStyle name="Comma 2 14 2 2" xfId="3278"/>
    <cellStyle name="Comma 2 14 3" xfId="3018"/>
    <cellStyle name="Comma 2 14 4" xfId="2950"/>
    <cellStyle name="Comma 2 15" xfId="1937"/>
    <cellStyle name="Comma 2 15 2" xfId="2564"/>
    <cellStyle name="Comma 2 15 2 2" xfId="3279"/>
    <cellStyle name="Comma 2 15 3" xfId="3019"/>
    <cellStyle name="Comma 2 15 4" xfId="2951"/>
    <cellStyle name="Comma 2 16" xfId="1938"/>
    <cellStyle name="Comma 2 16 2" xfId="2565"/>
    <cellStyle name="Comma 2 16 2 2" xfId="3280"/>
    <cellStyle name="Comma 2 16 3" xfId="3020"/>
    <cellStyle name="Comma 2 16 4" xfId="2952"/>
    <cellStyle name="Comma 2 17" xfId="1939"/>
    <cellStyle name="Comma 2 17 2" xfId="2566"/>
    <cellStyle name="Comma 2 17 2 2" xfId="3281"/>
    <cellStyle name="Comma 2 17 3" xfId="3021"/>
    <cellStyle name="Comma 2 17 4" xfId="2953"/>
    <cellStyle name="Comma 2 18" xfId="1940"/>
    <cellStyle name="Comma 2 18 2" xfId="2567"/>
    <cellStyle name="Comma 2 18 2 2" xfId="3282"/>
    <cellStyle name="Comma 2 18 3" xfId="3022"/>
    <cellStyle name="Comma 2 18 4" xfId="2954"/>
    <cellStyle name="Comma 2 19" xfId="1941"/>
    <cellStyle name="Comma 2 19 2" xfId="2568"/>
    <cellStyle name="Comma 2 19 2 2" xfId="3283"/>
    <cellStyle name="Comma 2 19 3" xfId="3023"/>
    <cellStyle name="Comma 2 19 4" xfId="2955"/>
    <cellStyle name="Comma 2 2" xfId="17"/>
    <cellStyle name="Comma 2 2 2" xfId="32"/>
    <cellStyle name="Comma 2 2 2 2" xfId="2624"/>
    <cellStyle name="Comma 2 2 2 2 2" xfId="3289"/>
    <cellStyle name="Comma 2 2 2 3" xfId="3025"/>
    <cellStyle name="Comma 2 2 2 4" xfId="3011"/>
    <cellStyle name="Comma 2 2 3" xfId="2235"/>
    <cellStyle name="Comma 2 2 3 2" xfId="3265"/>
    <cellStyle name="Comma 2 2 4" xfId="2280"/>
    <cellStyle name="Comma 2 2 4 2" xfId="3024"/>
    <cellStyle name="Comma 2 2 5" xfId="2666"/>
    <cellStyle name="Comma 2 2 6" xfId="3294"/>
    <cellStyle name="Comma 2 20" xfId="1943"/>
    <cellStyle name="Comma 2 20 2" xfId="2569"/>
    <cellStyle name="Comma 2 20 2 2" xfId="3284"/>
    <cellStyle name="Comma 2 20 3" xfId="3026"/>
    <cellStyle name="Comma 2 20 4" xfId="2956"/>
    <cellStyle name="Comma 2 21" xfId="1944"/>
    <cellStyle name="Comma 2 21 2" xfId="2570"/>
    <cellStyle name="Comma 2 21 2 2" xfId="3285"/>
    <cellStyle name="Comma 2 21 3" xfId="3027"/>
    <cellStyle name="Comma 2 21 4" xfId="2957"/>
    <cellStyle name="Comma 2 22" xfId="1945"/>
    <cellStyle name="Comma 2 22 2" xfId="2571"/>
    <cellStyle name="Comma 2 22 2 2" xfId="3286"/>
    <cellStyle name="Comma 2 22 3" xfId="3028"/>
    <cellStyle name="Comma 2 22 4" xfId="2958"/>
    <cellStyle name="Comma 2 23" xfId="1946"/>
    <cellStyle name="Comma 2 23 2" xfId="2572"/>
    <cellStyle name="Comma 2 23 2 2" xfId="3287"/>
    <cellStyle name="Comma 2 23 3" xfId="3029"/>
    <cellStyle name="Comma 2 23 4" xfId="2959"/>
    <cellStyle name="Comma 2 24" xfId="1947"/>
    <cellStyle name="Comma 2 24 2" xfId="2573"/>
    <cellStyle name="Comma 2 24 2 2" xfId="3288"/>
    <cellStyle name="Comma 2 24 3" xfId="3030"/>
    <cellStyle name="Comma 2 24 4" xfId="2960"/>
    <cellStyle name="Comma 2 25" xfId="1931"/>
    <cellStyle name="Comma 2 26" xfId="2233"/>
    <cellStyle name="Comma 2 26 2" xfId="3262"/>
    <cellStyle name="Comma 2 27" xfId="2240"/>
    <cellStyle name="Comma 2 28" xfId="2243"/>
    <cellStyle name="Comma 2 29" xfId="2629"/>
    <cellStyle name="Comma 2 3" xfId="31"/>
    <cellStyle name="Comma 2 3 2" xfId="2320"/>
    <cellStyle name="Comma 2 3 2 2" xfId="3268"/>
    <cellStyle name="Comma 2 3 3" xfId="3031"/>
    <cellStyle name="Comma 2 3 4" xfId="2707"/>
    <cellStyle name="Comma 2 3 5" xfId="295"/>
    <cellStyle name="Comma 2 3 6" xfId="3301"/>
    <cellStyle name="Comma 2 30" xfId="33"/>
    <cellStyle name="Comma 2 4" xfId="289"/>
    <cellStyle name="Comma 2 4 2" xfId="2314"/>
    <cellStyle name="Comma 2 4 2 2" xfId="3267"/>
    <cellStyle name="Comma 2 4 3" xfId="3032"/>
    <cellStyle name="Comma 2 4 4" xfId="2701"/>
    <cellStyle name="Comma 2 5" xfId="689"/>
    <cellStyle name="Comma 2 5 2" xfId="2364"/>
    <cellStyle name="Comma 2 5 2 2" xfId="3271"/>
    <cellStyle name="Comma 2 5 3" xfId="3033"/>
    <cellStyle name="Comma 2 5 4" xfId="2751"/>
    <cellStyle name="Comma 2 6" xfId="288"/>
    <cellStyle name="Comma 2 6 2" xfId="2313"/>
    <cellStyle name="Comma 2 6 2 2" xfId="3266"/>
    <cellStyle name="Comma 2 6 3" xfId="3034"/>
    <cellStyle name="Comma 2 6 4" xfId="2700"/>
    <cellStyle name="Comma 2 7" xfId="686"/>
    <cellStyle name="Comma 2 7 2" xfId="2361"/>
    <cellStyle name="Comma 2 7 2 2" xfId="3270"/>
    <cellStyle name="Comma 2 7 3" xfId="3035"/>
    <cellStyle name="Comma 2 7 4" xfId="2748"/>
    <cellStyle name="Comma 2 8" xfId="1104"/>
    <cellStyle name="Comma 2 8 2" xfId="2430"/>
    <cellStyle name="Comma 2 8 2 2" xfId="3272"/>
    <cellStyle name="Comma 2 8 3" xfId="3036"/>
    <cellStyle name="Comma 2 8 4" xfId="2817"/>
    <cellStyle name="Comma 2 9" xfId="474"/>
    <cellStyle name="Comma 2 9 2" xfId="2323"/>
    <cellStyle name="Comma 2 9 2 2" xfId="3269"/>
    <cellStyle name="Comma 2 9 3" xfId="3037"/>
    <cellStyle name="Comma 2 9 4" xfId="2710"/>
    <cellStyle name="Comma 26" xfId="3038"/>
    <cellStyle name="Comma 3" xfId="13"/>
    <cellStyle name="Comma 3 2" xfId="2558"/>
    <cellStyle name="Comma 3 2 2" xfId="3039"/>
    <cellStyle name="Comma 3 3" xfId="3273"/>
    <cellStyle name="Comma 3 4" xfId="2945"/>
    <cellStyle name="Comma 3 5" xfId="1928"/>
    <cellStyle name="Comma 3 6" xfId="3296"/>
    <cellStyle name="Comma 3 7" xfId="3300"/>
    <cellStyle name="Comma 3 8" xfId="30"/>
    <cellStyle name="Comma 4" xfId="1930"/>
    <cellStyle name="Comma 4 2" xfId="3040"/>
    <cellStyle name="Comma 5" xfId="2278"/>
    <cellStyle name="Comma 5 2" xfId="3041"/>
    <cellStyle name="Comma 5 3" xfId="3264"/>
    <cellStyle name="Comma 6" xfId="254"/>
    <cellStyle name="Normal" xfId="0" builtinId="0"/>
    <cellStyle name="Normal 10" xfId="61"/>
    <cellStyle name="Normal 10 10" xfId="1953"/>
    <cellStyle name="Normal 10 11" xfId="3042"/>
    <cellStyle name="Normal 10 2" xfId="302"/>
    <cellStyle name="Normal 10 3" xfId="486"/>
    <cellStyle name="Normal 10 4" xfId="696"/>
    <cellStyle name="Normal 10 5" xfId="905"/>
    <cellStyle name="Normal 10 6" xfId="1114"/>
    <cellStyle name="Normal 10 7" xfId="1320"/>
    <cellStyle name="Normal 10 8" xfId="1527"/>
    <cellStyle name="Normal 10 9" xfId="1729"/>
    <cellStyle name="Normal 100" xfId="3"/>
    <cellStyle name="Normal 101" xfId="1956"/>
    <cellStyle name="Normal 101 2" xfId="3043"/>
    <cellStyle name="Normal 102" xfId="57"/>
    <cellStyle name="Normal 103" xfId="1958"/>
    <cellStyle name="Normal 103 2" xfId="3044"/>
    <cellStyle name="Normal 104" xfId="1959"/>
    <cellStyle name="Normal 104 2" xfId="3045"/>
    <cellStyle name="Normal 105" xfId="1960"/>
    <cellStyle name="Normal 105 2" xfId="3046"/>
    <cellStyle name="Normal 106" xfId="5"/>
    <cellStyle name="Normal 106 2" xfId="2626"/>
    <cellStyle name="Normal 106 3" xfId="3013"/>
    <cellStyle name="Normal 107" xfId="4"/>
    <cellStyle name="Normal 107 2" xfId="2242"/>
    <cellStyle name="Normal 107 3" xfId="2231"/>
    <cellStyle name="Normal 108" xfId="2238"/>
    <cellStyle name="Normal 109" xfId="2627"/>
    <cellStyle name="Normal 11" xfId="2230"/>
    <cellStyle name="Normal 11 2" xfId="2625"/>
    <cellStyle name="Normal 11 2 2" xfId="3047"/>
    <cellStyle name="Normal 11 3" xfId="3012"/>
    <cellStyle name="Normal 110" xfId="11"/>
    <cellStyle name="Normal 111" xfId="3292"/>
    <cellStyle name="Normal 112" xfId="34"/>
    <cellStyle name="Normal 112 10" xfId="1964"/>
    <cellStyle name="Normal 112 10 2" xfId="2578"/>
    <cellStyle name="Normal 112 10 3" xfId="2965"/>
    <cellStyle name="Normal 112 11" xfId="2630"/>
    <cellStyle name="Normal 112 2" xfId="7"/>
    <cellStyle name="Normal 112 2 2" xfId="2241"/>
    <cellStyle name="Normal 112 2 3" xfId="2667"/>
    <cellStyle name="Normal 112 3" xfId="294"/>
    <cellStyle name="Normal 112 3 2" xfId="2319"/>
    <cellStyle name="Normal 112 3 3" xfId="2706"/>
    <cellStyle name="Normal 112 4" xfId="480"/>
    <cellStyle name="Normal 112 4 2" xfId="2329"/>
    <cellStyle name="Normal 112 4 3" xfId="2716"/>
    <cellStyle name="Normal 112 5" xfId="688"/>
    <cellStyle name="Normal 112 5 2" xfId="2363"/>
    <cellStyle name="Normal 112 5 3" xfId="2750"/>
    <cellStyle name="Normal 112 6" xfId="900"/>
    <cellStyle name="Normal 112 6 2" xfId="2400"/>
    <cellStyle name="Normal 112 6 3" xfId="2787"/>
    <cellStyle name="Normal 112 7" xfId="1108"/>
    <cellStyle name="Normal 112 7 2" xfId="2434"/>
    <cellStyle name="Normal 112 7 3" xfId="2821"/>
    <cellStyle name="Normal 112 8" xfId="1109"/>
    <cellStyle name="Normal 112 8 2" xfId="2435"/>
    <cellStyle name="Normal 112 8 3" xfId="2822"/>
    <cellStyle name="Normal 112 9" xfId="1523"/>
    <cellStyle name="Normal 112 9 2" xfId="2500"/>
    <cellStyle name="Normal 112 9 3" xfId="2887"/>
    <cellStyle name="Normal 113" xfId="35"/>
    <cellStyle name="Normal 113 10" xfId="1963"/>
    <cellStyle name="Normal 113 10 2" xfId="2577"/>
    <cellStyle name="Normal 113 10 3" xfId="2964"/>
    <cellStyle name="Normal 113 11" xfId="2245"/>
    <cellStyle name="Normal 113 12" xfId="2631"/>
    <cellStyle name="Normal 113 2" xfId="20"/>
    <cellStyle name="Normal 113 2 2" xfId="2281"/>
    <cellStyle name="Normal 113 2 3" xfId="2668"/>
    <cellStyle name="Normal 113 3" xfId="293"/>
    <cellStyle name="Normal 113 3 2" xfId="2318"/>
    <cellStyle name="Normal 113 3 3" xfId="2705"/>
    <cellStyle name="Normal 113 4" xfId="479"/>
    <cellStyle name="Normal 113 4 2" xfId="2328"/>
    <cellStyle name="Normal 113 4 3" xfId="2715"/>
    <cellStyle name="Normal 113 5" xfId="297"/>
    <cellStyle name="Normal 113 5 2" xfId="2322"/>
    <cellStyle name="Normal 113 5 3" xfId="2709"/>
    <cellStyle name="Normal 113 6" xfId="899"/>
    <cellStyle name="Normal 113 6 2" xfId="2399"/>
    <cellStyle name="Normal 113 6 3" xfId="2786"/>
    <cellStyle name="Normal 113 7" xfId="1107"/>
    <cellStyle name="Normal 113 7 2" xfId="2433"/>
    <cellStyle name="Normal 113 7 3" xfId="2820"/>
    <cellStyle name="Normal 113 8" xfId="1110"/>
    <cellStyle name="Normal 113 8 2" xfId="2436"/>
    <cellStyle name="Normal 113 8 3" xfId="2823"/>
    <cellStyle name="Normal 113 9" xfId="1522"/>
    <cellStyle name="Normal 113 9 2" xfId="2499"/>
    <cellStyle name="Normal 113 9 3" xfId="2886"/>
    <cellStyle name="Normal 114" xfId="36"/>
    <cellStyle name="Normal 114 10" xfId="1962"/>
    <cellStyle name="Normal 114 10 2" xfId="2576"/>
    <cellStyle name="Normal 114 10 3" xfId="2963"/>
    <cellStyle name="Normal 114 11" xfId="2246"/>
    <cellStyle name="Normal 114 12" xfId="2632"/>
    <cellStyle name="Normal 114 2" xfId="23"/>
    <cellStyle name="Normal 114 2 2" xfId="2282"/>
    <cellStyle name="Normal 114 2 3" xfId="2669"/>
    <cellStyle name="Normal 114 3" xfId="292"/>
    <cellStyle name="Normal 114 3 2" xfId="2317"/>
    <cellStyle name="Normal 114 3 3" xfId="2704"/>
    <cellStyle name="Normal 114 4" xfId="478"/>
    <cellStyle name="Normal 114 4 2" xfId="2327"/>
    <cellStyle name="Normal 114 4 3" xfId="2714"/>
    <cellStyle name="Normal 114 5" xfId="481"/>
    <cellStyle name="Normal 114 5 2" xfId="2330"/>
    <cellStyle name="Normal 114 5 3" xfId="2717"/>
    <cellStyle name="Normal 114 6" xfId="898"/>
    <cellStyle name="Normal 114 6 2" xfId="2398"/>
    <cellStyle name="Normal 114 6 3" xfId="2785"/>
    <cellStyle name="Normal 114 7" xfId="1106"/>
    <cellStyle name="Normal 114 7 2" xfId="2432"/>
    <cellStyle name="Normal 114 7 3" xfId="2819"/>
    <cellStyle name="Normal 114 8" xfId="1175"/>
    <cellStyle name="Normal 114 8 2" xfId="2441"/>
    <cellStyle name="Normal 114 8 3" xfId="2828"/>
    <cellStyle name="Normal 114 9" xfId="1521"/>
    <cellStyle name="Normal 114 9 2" xfId="2498"/>
    <cellStyle name="Normal 114 9 3" xfId="2885"/>
    <cellStyle name="Normal 115" xfId="37"/>
    <cellStyle name="Normal 115 10" xfId="1961"/>
    <cellStyle name="Normal 115 10 2" xfId="2575"/>
    <cellStyle name="Normal 115 10 3" xfId="2962"/>
    <cellStyle name="Normal 115 11" xfId="2244"/>
    <cellStyle name="Normal 115 12" xfId="2633"/>
    <cellStyle name="Normal 115 2" xfId="24"/>
    <cellStyle name="Normal 115 2 2" xfId="2283"/>
    <cellStyle name="Normal 115 2 3" xfId="2670"/>
    <cellStyle name="Normal 115 3" xfId="291"/>
    <cellStyle name="Normal 115 3 2" xfId="2316"/>
    <cellStyle name="Normal 115 3 3" xfId="2703"/>
    <cellStyle name="Normal 115 4" xfId="477"/>
    <cellStyle name="Normal 115 4 2" xfId="2326"/>
    <cellStyle name="Normal 115 4 3" xfId="2713"/>
    <cellStyle name="Normal 115 5" xfId="482"/>
    <cellStyle name="Normal 115 5 2" xfId="2331"/>
    <cellStyle name="Normal 115 5 3" xfId="2718"/>
    <cellStyle name="Normal 115 6" xfId="897"/>
    <cellStyle name="Normal 115 6 2" xfId="2397"/>
    <cellStyle name="Normal 115 6 3" xfId="2784"/>
    <cellStyle name="Normal 115 7" xfId="475"/>
    <cellStyle name="Normal 115 7 2" xfId="2324"/>
    <cellStyle name="Normal 115 7 3" xfId="2711"/>
    <cellStyle name="Normal 115 8" xfId="691"/>
    <cellStyle name="Normal 115 8 2" xfId="2366"/>
    <cellStyle name="Normal 115 8 3" xfId="2753"/>
    <cellStyle name="Normal 115 9" xfId="1520"/>
    <cellStyle name="Normal 115 9 2" xfId="2497"/>
    <cellStyle name="Normal 115 9 3" xfId="2884"/>
    <cellStyle name="Normal 116" xfId="38"/>
    <cellStyle name="Normal 116 10" xfId="1957"/>
    <cellStyle name="Normal 116 10 2" xfId="2574"/>
    <cellStyle name="Normal 116 10 3" xfId="2961"/>
    <cellStyle name="Normal 116 11" xfId="2247"/>
    <cellStyle name="Normal 116 12" xfId="2634"/>
    <cellStyle name="Normal 116 2" xfId="19"/>
    <cellStyle name="Normal 116 2 2" xfId="2284"/>
    <cellStyle name="Normal 116 2 3" xfId="2671"/>
    <cellStyle name="Normal 116 3" xfId="290"/>
    <cellStyle name="Normal 116 3 2" xfId="2315"/>
    <cellStyle name="Normal 116 3 3" xfId="2702"/>
    <cellStyle name="Normal 116 4" xfId="476"/>
    <cellStyle name="Normal 116 4 2" xfId="2325"/>
    <cellStyle name="Normal 116 4 3" xfId="2712"/>
    <cellStyle name="Normal 116 5" xfId="547"/>
    <cellStyle name="Normal 116 5 2" xfId="2336"/>
    <cellStyle name="Normal 116 5 3" xfId="2723"/>
    <cellStyle name="Normal 116 6" xfId="896"/>
    <cellStyle name="Normal 116 6 2" xfId="2396"/>
    <cellStyle name="Normal 116 6 3" xfId="2783"/>
    <cellStyle name="Normal 116 7" xfId="901"/>
    <cellStyle name="Normal 116 7 2" xfId="2401"/>
    <cellStyle name="Normal 116 7 3" xfId="2788"/>
    <cellStyle name="Normal 116 8" xfId="757"/>
    <cellStyle name="Normal 116 8 2" xfId="2371"/>
    <cellStyle name="Normal 116 8 3" xfId="2758"/>
    <cellStyle name="Normal 116 9" xfId="1519"/>
    <cellStyle name="Normal 116 9 2" xfId="2496"/>
    <cellStyle name="Normal 116 9 3" xfId="2883"/>
    <cellStyle name="Normal 12" xfId="1965"/>
    <cellStyle name="Normal 12 2" xfId="3048"/>
    <cellStyle name="Normal 13" xfId="62"/>
    <cellStyle name="Normal 13 10" xfId="1952"/>
    <cellStyle name="Normal 13 11" xfId="3049"/>
    <cellStyle name="Normal 13 2" xfId="303"/>
    <cellStyle name="Normal 13 3" xfId="487"/>
    <cellStyle name="Normal 13 4" xfId="697"/>
    <cellStyle name="Normal 13 5" xfId="906"/>
    <cellStyle name="Normal 13 6" xfId="1115"/>
    <cellStyle name="Normal 13 7" xfId="1321"/>
    <cellStyle name="Normal 13 8" xfId="1528"/>
    <cellStyle name="Normal 13 9" xfId="1730"/>
    <cellStyle name="Normal 14" xfId="63"/>
    <cellStyle name="Normal 14 10" xfId="1951"/>
    <cellStyle name="Normal 14 11" xfId="3050"/>
    <cellStyle name="Normal 14 2" xfId="304"/>
    <cellStyle name="Normal 14 3" xfId="488"/>
    <cellStyle name="Normal 14 4" xfId="698"/>
    <cellStyle name="Normal 14 5" xfId="907"/>
    <cellStyle name="Normal 14 6" xfId="1116"/>
    <cellStyle name="Normal 14 7" xfId="1322"/>
    <cellStyle name="Normal 14 8" xfId="1529"/>
    <cellStyle name="Normal 14 9" xfId="1731"/>
    <cellStyle name="Normal 15" xfId="8"/>
    <cellStyle name="Normal 15 10" xfId="1950"/>
    <cellStyle name="Normal 15 11" xfId="3051"/>
    <cellStyle name="Normal 15 2" xfId="305"/>
    <cellStyle name="Normal 15 3" xfId="489"/>
    <cellStyle name="Normal 15 4" xfId="699"/>
    <cellStyle name="Normal 15 5" xfId="908"/>
    <cellStyle name="Normal 15 6" xfId="1117"/>
    <cellStyle name="Normal 15 7" xfId="1323"/>
    <cellStyle name="Normal 15 8" xfId="1530"/>
    <cellStyle name="Normal 15 9" xfId="1732"/>
    <cellStyle name="Normal 16" xfId="64"/>
    <cellStyle name="Normal 16 10" xfId="1949"/>
    <cellStyle name="Normal 16 11" xfId="3052"/>
    <cellStyle name="Normal 16 2" xfId="306"/>
    <cellStyle name="Normal 16 3" xfId="490"/>
    <cellStyle name="Normal 16 4" xfId="700"/>
    <cellStyle name="Normal 16 5" xfId="909"/>
    <cellStyle name="Normal 16 6" xfId="1118"/>
    <cellStyle name="Normal 16 7" xfId="1324"/>
    <cellStyle name="Normal 16 8" xfId="1531"/>
    <cellStyle name="Normal 16 9" xfId="1733"/>
    <cellStyle name="Normal 17" xfId="65"/>
    <cellStyle name="Normal 17 10" xfId="1948"/>
    <cellStyle name="Normal 17 11" xfId="3053"/>
    <cellStyle name="Normal 17 2" xfId="307"/>
    <cellStyle name="Normal 17 3" xfId="491"/>
    <cellStyle name="Normal 17 4" xfId="701"/>
    <cellStyle name="Normal 17 5" xfId="910"/>
    <cellStyle name="Normal 17 6" xfId="1119"/>
    <cellStyle name="Normal 17 7" xfId="1325"/>
    <cellStyle name="Normal 17 8" xfId="1532"/>
    <cellStyle name="Normal 17 9" xfId="1734"/>
    <cellStyle name="Normal 18" xfId="66"/>
    <cellStyle name="Normal 18 10" xfId="1942"/>
    <cellStyle name="Normal 18 11" xfId="3054"/>
    <cellStyle name="Normal 18 2" xfId="308"/>
    <cellStyle name="Normal 18 3" xfId="492"/>
    <cellStyle name="Normal 18 4" xfId="702"/>
    <cellStyle name="Normal 18 5" xfId="911"/>
    <cellStyle name="Normal 18 6" xfId="1120"/>
    <cellStyle name="Normal 18 7" xfId="1326"/>
    <cellStyle name="Normal 18 8" xfId="1533"/>
    <cellStyle name="Normal 18 9" xfId="1735"/>
    <cellStyle name="Normal 19" xfId="67"/>
    <cellStyle name="Normal 19 10" xfId="2037"/>
    <cellStyle name="Normal 19 11" xfId="3055"/>
    <cellStyle name="Normal 19 2" xfId="309"/>
    <cellStyle name="Normal 19 3" xfId="493"/>
    <cellStyle name="Normal 19 4" xfId="703"/>
    <cellStyle name="Normal 19 5" xfId="912"/>
    <cellStyle name="Normal 19 6" xfId="1121"/>
    <cellStyle name="Normal 19 7" xfId="1327"/>
    <cellStyle name="Normal 19 8" xfId="1534"/>
    <cellStyle name="Normal 19 9" xfId="1736"/>
    <cellStyle name="Normal 2" xfId="1"/>
    <cellStyle name="Normal 2 10" xfId="10"/>
    <cellStyle name="Normal 2 10 2" xfId="2229"/>
    <cellStyle name="Normal 2 10 2 2" xfId="2237"/>
    <cellStyle name="Normal 2 10 2 3" xfId="2623"/>
    <cellStyle name="Normal 2 10 2 4" xfId="3010"/>
    <cellStyle name="Normal 2 10 3" xfId="2234"/>
    <cellStyle name="Normal 2 10 4" xfId="2529"/>
    <cellStyle name="Normal 2 10 5" xfId="2916"/>
    <cellStyle name="Normal 2 11" xfId="1967"/>
    <cellStyle name="Normal 2 11 2" xfId="2579"/>
    <cellStyle name="Normal 2 11 3" xfId="2966"/>
    <cellStyle name="Normal 2 12" xfId="1968"/>
    <cellStyle name="Normal 2 12 2" xfId="2580"/>
    <cellStyle name="Normal 2 12 3" xfId="2967"/>
    <cellStyle name="Normal 2 13" xfId="1969"/>
    <cellStyle name="Normal 2 13 2" xfId="2581"/>
    <cellStyle name="Normal 2 13 3" xfId="2968"/>
    <cellStyle name="Normal 2 14" xfId="1970"/>
    <cellStyle name="Normal 2 14 2" xfId="2582"/>
    <cellStyle name="Normal 2 14 3" xfId="2969"/>
    <cellStyle name="Normal 2 15" xfId="1971"/>
    <cellStyle name="Normal 2 15 2" xfId="2583"/>
    <cellStyle name="Normal 2 15 3" xfId="2970"/>
    <cellStyle name="Normal 2 16" xfId="1972"/>
    <cellStyle name="Normal 2 16 2" xfId="2584"/>
    <cellStyle name="Normal 2 16 3" xfId="2971"/>
    <cellStyle name="Normal 2 17" xfId="1973"/>
    <cellStyle name="Normal 2 17 2" xfId="2585"/>
    <cellStyle name="Normal 2 17 3" xfId="2972"/>
    <cellStyle name="Normal 2 18" xfId="1974"/>
    <cellStyle name="Normal 2 18 2" xfId="2586"/>
    <cellStyle name="Normal 2 18 3" xfId="2973"/>
    <cellStyle name="Normal 2 19" xfId="1975"/>
    <cellStyle name="Normal 2 19 2" xfId="2587"/>
    <cellStyle name="Normal 2 19 3" xfId="2974"/>
    <cellStyle name="Normal 2 2" xfId="15"/>
    <cellStyle name="Normal 2 2 10" xfId="1977"/>
    <cellStyle name="Normal 2 2 11" xfId="1978"/>
    <cellStyle name="Normal 2 2 12" xfId="1979"/>
    <cellStyle name="Normal 2 2 13" xfId="1980"/>
    <cellStyle name="Normal 2 2 14" xfId="1981"/>
    <cellStyle name="Normal 2 2 15" xfId="1982"/>
    <cellStyle name="Normal 2 2 16" xfId="1983"/>
    <cellStyle name="Normal 2 2 17" xfId="1984"/>
    <cellStyle name="Normal 2 2 18" xfId="1985"/>
    <cellStyle name="Normal 2 2 19" xfId="1986"/>
    <cellStyle name="Normal 2 2 2" xfId="1987"/>
    <cellStyle name="Normal 2 2 20" xfId="1988"/>
    <cellStyle name="Normal 2 2 21" xfId="1989"/>
    <cellStyle name="Normal 2 2 22" xfId="1990"/>
    <cellStyle name="Normal 2 2 23" xfId="1991"/>
    <cellStyle name="Normal 2 2 24" xfId="1992"/>
    <cellStyle name="Normal 2 2 25" xfId="1976"/>
    <cellStyle name="Normal 2 2 25 2" xfId="2588"/>
    <cellStyle name="Normal 2 2 25 3" xfId="2975"/>
    <cellStyle name="Normal 2 2 26" xfId="114"/>
    <cellStyle name="Normal 2 2 27" xfId="3298"/>
    <cellStyle name="Normal 2 2 3" xfId="1993"/>
    <cellStyle name="Normal 2 2 4" xfId="1994"/>
    <cellStyle name="Normal 2 2 5" xfId="1995"/>
    <cellStyle name="Normal 2 2 6" xfId="1996"/>
    <cellStyle name="Normal 2 2 7" xfId="1997"/>
    <cellStyle name="Normal 2 2 8" xfId="1998"/>
    <cellStyle name="Normal 2 2 9" xfId="1999"/>
    <cellStyle name="Normal 2 20" xfId="2000"/>
    <cellStyle name="Normal 2 20 2" xfId="2589"/>
    <cellStyle name="Normal 2 20 3" xfId="2976"/>
    <cellStyle name="Normal 2 21" xfId="2001"/>
    <cellStyle name="Normal 2 21 2" xfId="2590"/>
    <cellStyle name="Normal 2 21 3" xfId="2977"/>
    <cellStyle name="Normal 2 22" xfId="2002"/>
    <cellStyle name="Normal 2 22 2" xfId="2591"/>
    <cellStyle name="Normal 2 22 3" xfId="2978"/>
    <cellStyle name="Normal 2 23" xfId="2003"/>
    <cellStyle name="Normal 2 23 2" xfId="2592"/>
    <cellStyle name="Normal 2 23 3" xfId="2979"/>
    <cellStyle name="Normal 2 24" xfId="2004"/>
    <cellStyle name="Normal 2 24 2" xfId="2593"/>
    <cellStyle name="Normal 2 24 3" xfId="2980"/>
    <cellStyle name="Normal 2 25" xfId="1966"/>
    <cellStyle name="Normal 2 26" xfId="2232"/>
    <cellStyle name="Normal 2 27" xfId="2239"/>
    <cellStyle name="Normal 2 28" xfId="2628"/>
    <cellStyle name="Normal 2 29" xfId="3293"/>
    <cellStyle name="Normal 2 3" xfId="255"/>
    <cellStyle name="Normal 2 3 2" xfId="2279"/>
    <cellStyle name="Normal 2 3 3" xfId="2665"/>
    <cellStyle name="Normal 2 30" xfId="3297"/>
    <cellStyle name="Normal 2 31" xfId="14"/>
    <cellStyle name="Normal 2 4" xfId="296"/>
    <cellStyle name="Normal 2 4 2" xfId="2321"/>
    <cellStyle name="Normal 2 4 3" xfId="2708"/>
    <cellStyle name="Normal 2 5" xfId="687"/>
    <cellStyle name="Normal 2 5 2" xfId="2362"/>
    <cellStyle name="Normal 2 5 3" xfId="2749"/>
    <cellStyle name="Normal 2 6" xfId="690"/>
    <cellStyle name="Normal 2 6 2" xfId="2365"/>
    <cellStyle name="Normal 2 6 3" xfId="2752"/>
    <cellStyle name="Normal 2 7" xfId="1105"/>
    <cellStyle name="Normal 2 7 2" xfId="2431"/>
    <cellStyle name="Normal 2 7 3" xfId="2818"/>
    <cellStyle name="Normal 2 8" xfId="1315"/>
    <cellStyle name="Normal 2 8 2" xfId="2466"/>
    <cellStyle name="Normal 2 8 3" xfId="2853"/>
    <cellStyle name="Normal 2 9" xfId="1316"/>
    <cellStyle name="Normal 2 9 2" xfId="2467"/>
    <cellStyle name="Normal 2 9 3" xfId="2854"/>
    <cellStyle name="Normal 20" xfId="68"/>
    <cellStyle name="Normal 20 10" xfId="2038"/>
    <cellStyle name="Normal 20 11" xfId="3056"/>
    <cellStyle name="Normal 20 2" xfId="310"/>
    <cellStyle name="Normal 20 3" xfId="494"/>
    <cellStyle name="Normal 20 4" xfId="704"/>
    <cellStyle name="Normal 20 5" xfId="913"/>
    <cellStyle name="Normal 20 6" xfId="1122"/>
    <cellStyle name="Normal 20 7" xfId="1328"/>
    <cellStyle name="Normal 20 8" xfId="1535"/>
    <cellStyle name="Normal 20 9" xfId="1737"/>
    <cellStyle name="Normal 21" xfId="69"/>
    <cellStyle name="Normal 21 10" xfId="2039"/>
    <cellStyle name="Normal 21 11" xfId="3057"/>
    <cellStyle name="Normal 21 2" xfId="311"/>
    <cellStyle name="Normal 21 3" xfId="495"/>
    <cellStyle name="Normal 21 4" xfId="705"/>
    <cellStyle name="Normal 21 5" xfId="914"/>
    <cellStyle name="Normal 21 6" xfId="1123"/>
    <cellStyle name="Normal 21 7" xfId="1329"/>
    <cellStyle name="Normal 21 8" xfId="1536"/>
    <cellStyle name="Normal 21 9" xfId="1738"/>
    <cellStyle name="Normal 22" xfId="70"/>
    <cellStyle name="Normal 22 10" xfId="2040"/>
    <cellStyle name="Normal 22 11" xfId="3058"/>
    <cellStyle name="Normal 22 2" xfId="312"/>
    <cellStyle name="Normal 22 3" xfId="496"/>
    <cellStyle name="Normal 22 4" xfId="706"/>
    <cellStyle name="Normal 22 5" xfId="915"/>
    <cellStyle name="Normal 22 6" xfId="1124"/>
    <cellStyle name="Normal 22 7" xfId="1330"/>
    <cellStyle name="Normal 22 8" xfId="1537"/>
    <cellStyle name="Normal 22 9" xfId="1739"/>
    <cellStyle name="Normal 23" xfId="2005"/>
    <cellStyle name="Normal 23 2" xfId="3059"/>
    <cellStyle name="Normal 24" xfId="9"/>
    <cellStyle name="Normal 24 10" xfId="2041"/>
    <cellStyle name="Normal 24 11" xfId="3060"/>
    <cellStyle name="Normal 24 2" xfId="313"/>
    <cellStyle name="Normal 24 3" xfId="497"/>
    <cellStyle name="Normal 24 4" xfId="707"/>
    <cellStyle name="Normal 24 5" xfId="916"/>
    <cellStyle name="Normal 24 6" xfId="1125"/>
    <cellStyle name="Normal 24 7" xfId="1331"/>
    <cellStyle name="Normal 24 8" xfId="1538"/>
    <cellStyle name="Normal 24 9" xfId="1740"/>
    <cellStyle name="Normal 25" xfId="71"/>
    <cellStyle name="Normal 25 10" xfId="2042"/>
    <cellStyle name="Normal 25 11" xfId="3061"/>
    <cellStyle name="Normal 25 2" xfId="314"/>
    <cellStyle name="Normal 25 3" xfId="498"/>
    <cellStyle name="Normal 25 4" xfId="708"/>
    <cellStyle name="Normal 25 5" xfId="917"/>
    <cellStyle name="Normal 25 6" xfId="1126"/>
    <cellStyle name="Normal 25 7" xfId="1332"/>
    <cellStyle name="Normal 25 8" xfId="1539"/>
    <cellStyle name="Normal 25 9" xfId="1741"/>
    <cellStyle name="Normal 26" xfId="72"/>
    <cellStyle name="Normal 26 10" xfId="2043"/>
    <cellStyle name="Normal 26 11" xfId="3062"/>
    <cellStyle name="Normal 26 2" xfId="315"/>
    <cellStyle name="Normal 26 3" xfId="499"/>
    <cellStyle name="Normal 26 4" xfId="709"/>
    <cellStyle name="Normal 26 5" xfId="918"/>
    <cellStyle name="Normal 26 6" xfId="1127"/>
    <cellStyle name="Normal 26 7" xfId="1333"/>
    <cellStyle name="Normal 26 8" xfId="1540"/>
    <cellStyle name="Normal 26 9" xfId="1742"/>
    <cellStyle name="Normal 27" xfId="73"/>
    <cellStyle name="Normal 27 10" xfId="2044"/>
    <cellStyle name="Normal 27 11" xfId="3063"/>
    <cellStyle name="Normal 27 2" xfId="316"/>
    <cellStyle name="Normal 27 3" xfId="500"/>
    <cellStyle name="Normal 27 4" xfId="710"/>
    <cellStyle name="Normal 27 5" xfId="919"/>
    <cellStyle name="Normal 27 6" xfId="1128"/>
    <cellStyle name="Normal 27 7" xfId="1334"/>
    <cellStyle name="Normal 27 8" xfId="1541"/>
    <cellStyle name="Normal 27 9" xfId="1743"/>
    <cellStyle name="Normal 28" xfId="74"/>
    <cellStyle name="Normal 28 10" xfId="2045"/>
    <cellStyle name="Normal 28 11" xfId="3064"/>
    <cellStyle name="Normal 28 2" xfId="317"/>
    <cellStyle name="Normal 28 3" xfId="501"/>
    <cellStyle name="Normal 28 4" xfId="711"/>
    <cellStyle name="Normal 28 5" xfId="920"/>
    <cellStyle name="Normal 28 6" xfId="1129"/>
    <cellStyle name="Normal 28 7" xfId="1335"/>
    <cellStyle name="Normal 28 8" xfId="1542"/>
    <cellStyle name="Normal 28 9" xfId="1744"/>
    <cellStyle name="Normal 29" xfId="75"/>
    <cellStyle name="Normal 29 10" xfId="2046"/>
    <cellStyle name="Normal 29 11" xfId="3065"/>
    <cellStyle name="Normal 29 2" xfId="318"/>
    <cellStyle name="Normal 29 3" xfId="502"/>
    <cellStyle name="Normal 29 4" xfId="712"/>
    <cellStyle name="Normal 29 5" xfId="921"/>
    <cellStyle name="Normal 29 6" xfId="1130"/>
    <cellStyle name="Normal 29 7" xfId="1336"/>
    <cellStyle name="Normal 29 8" xfId="1543"/>
    <cellStyle name="Normal 29 9" xfId="1745"/>
    <cellStyle name="Normal 3" xfId="12"/>
    <cellStyle name="Normal 3 10" xfId="2006"/>
    <cellStyle name="Normal 3 10 2" xfId="3066"/>
    <cellStyle name="Normal 3 11" xfId="2007"/>
    <cellStyle name="Normal 3 11 2" xfId="3067"/>
    <cellStyle name="Normal 3 12" xfId="2008"/>
    <cellStyle name="Normal 3 12 2" xfId="3068"/>
    <cellStyle name="Normal 3 13" xfId="2009"/>
    <cellStyle name="Normal 3 13 2" xfId="3069"/>
    <cellStyle name="Normal 3 14" xfId="2010"/>
    <cellStyle name="Normal 3 14 2" xfId="3070"/>
    <cellStyle name="Normal 3 15" xfId="2011"/>
    <cellStyle name="Normal 3 15 2" xfId="3071"/>
    <cellStyle name="Normal 3 16" xfId="2012"/>
    <cellStyle name="Normal 3 16 2" xfId="3072"/>
    <cellStyle name="Normal 3 17" xfId="2013"/>
    <cellStyle name="Normal 3 17 2" xfId="3073"/>
    <cellStyle name="Normal 3 18" xfId="2014"/>
    <cellStyle name="Normal 3 18 2" xfId="3074"/>
    <cellStyle name="Normal 3 19" xfId="2015"/>
    <cellStyle name="Normal 3 19 2" xfId="3075"/>
    <cellStyle name="Normal 3 2" xfId="284"/>
    <cellStyle name="Normal 3 2 2" xfId="3076"/>
    <cellStyle name="Normal 3 2 3" xfId="3291"/>
    <cellStyle name="Normal 3 20" xfId="2016"/>
    <cellStyle name="Normal 3 20 2" xfId="3077"/>
    <cellStyle name="Normal 3 21" xfId="2017"/>
    <cellStyle name="Normal 3 21 2" xfId="3078"/>
    <cellStyle name="Normal 3 22" xfId="2018"/>
    <cellStyle name="Normal 3 22 2" xfId="3079"/>
    <cellStyle name="Normal 3 23" xfId="2019"/>
    <cellStyle name="Normal 3 23 2" xfId="3080"/>
    <cellStyle name="Normal 3 24" xfId="2020"/>
    <cellStyle name="Normal 3 24 2" xfId="3081"/>
    <cellStyle name="Normal 3 25" xfId="3082"/>
    <cellStyle name="Normal 3 26" xfId="3290"/>
    <cellStyle name="Normal 3 27" xfId="3295"/>
    <cellStyle name="Normal 3 28" xfId="18"/>
    <cellStyle name="Normal 3 3" xfId="287"/>
    <cellStyle name="Normal 3 3 2" xfId="3083"/>
    <cellStyle name="Normal 3 4" xfId="473"/>
    <cellStyle name="Normal 3 4 2" xfId="3084"/>
    <cellStyle name="Normal 3 5" xfId="285"/>
    <cellStyle name="Normal 3 5 2" xfId="3085"/>
    <cellStyle name="Normal 3 6" xfId="692"/>
    <cellStyle name="Normal 3 6 2" xfId="3086"/>
    <cellStyle name="Normal 3 7" xfId="286"/>
    <cellStyle name="Normal 3 7 2" xfId="3087"/>
    <cellStyle name="Normal 3 8" xfId="298"/>
    <cellStyle name="Normal 3 8 2" xfId="3088"/>
    <cellStyle name="Normal 3 9" xfId="1314"/>
    <cellStyle name="Normal 3 9 2" xfId="3089"/>
    <cellStyle name="Normal 30" xfId="76"/>
    <cellStyle name="Normal 30 10" xfId="2047"/>
    <cellStyle name="Normal 30 11" xfId="3090"/>
    <cellStyle name="Normal 30 2" xfId="319"/>
    <cellStyle name="Normal 30 3" xfId="503"/>
    <cellStyle name="Normal 30 4" xfId="713"/>
    <cellStyle name="Normal 30 5" xfId="922"/>
    <cellStyle name="Normal 30 6" xfId="1131"/>
    <cellStyle name="Normal 30 7" xfId="1337"/>
    <cellStyle name="Normal 30 8" xfId="1544"/>
    <cellStyle name="Normal 30 9" xfId="1746"/>
    <cellStyle name="Normal 31" xfId="77"/>
    <cellStyle name="Normal 31 10" xfId="2048"/>
    <cellStyle name="Normal 31 11" xfId="3091"/>
    <cellStyle name="Normal 31 2" xfId="320"/>
    <cellStyle name="Normal 31 3" xfId="504"/>
    <cellStyle name="Normal 31 4" xfId="714"/>
    <cellStyle name="Normal 31 5" xfId="923"/>
    <cellStyle name="Normal 31 6" xfId="1132"/>
    <cellStyle name="Normal 31 7" xfId="1338"/>
    <cellStyle name="Normal 31 8" xfId="1545"/>
    <cellStyle name="Normal 31 9" xfId="1747"/>
    <cellStyle name="Normal 32" xfId="78"/>
    <cellStyle name="Normal 32 10" xfId="2049"/>
    <cellStyle name="Normal 32 11" xfId="3092"/>
    <cellStyle name="Normal 32 2" xfId="321"/>
    <cellStyle name="Normal 32 3" xfId="505"/>
    <cellStyle name="Normal 32 4" xfId="715"/>
    <cellStyle name="Normal 32 5" xfId="924"/>
    <cellStyle name="Normal 32 6" xfId="1133"/>
    <cellStyle name="Normal 32 7" xfId="1339"/>
    <cellStyle name="Normal 32 8" xfId="1546"/>
    <cellStyle name="Normal 32 9" xfId="1748"/>
    <cellStyle name="Normal 33" xfId="79"/>
    <cellStyle name="Normal 33 10" xfId="2050"/>
    <cellStyle name="Normal 33 11" xfId="3093"/>
    <cellStyle name="Normal 33 2" xfId="322"/>
    <cellStyle name="Normal 33 3" xfId="506"/>
    <cellStyle name="Normal 33 4" xfId="716"/>
    <cellStyle name="Normal 33 5" xfId="925"/>
    <cellStyle name="Normal 33 6" xfId="1134"/>
    <cellStyle name="Normal 33 7" xfId="1340"/>
    <cellStyle name="Normal 33 8" xfId="1547"/>
    <cellStyle name="Normal 33 9" xfId="1749"/>
    <cellStyle name="Normal 34" xfId="80"/>
    <cellStyle name="Normal 34 10" xfId="2051"/>
    <cellStyle name="Normal 34 11" xfId="3094"/>
    <cellStyle name="Normal 34 2" xfId="323"/>
    <cellStyle name="Normal 34 3" xfId="507"/>
    <cellStyle name="Normal 34 4" xfId="717"/>
    <cellStyle name="Normal 34 5" xfId="926"/>
    <cellStyle name="Normal 34 6" xfId="1135"/>
    <cellStyle name="Normal 34 7" xfId="1341"/>
    <cellStyle name="Normal 34 8" xfId="1548"/>
    <cellStyle name="Normal 34 9" xfId="1750"/>
    <cellStyle name="Normal 35" xfId="2021"/>
    <cellStyle name="Normal 35 2" xfId="3095"/>
    <cellStyle name="Normal 36" xfId="81"/>
    <cellStyle name="Normal 36 10" xfId="2052"/>
    <cellStyle name="Normal 36 11" xfId="3096"/>
    <cellStyle name="Normal 36 2" xfId="324"/>
    <cellStyle name="Normal 36 3" xfId="508"/>
    <cellStyle name="Normal 36 4" xfId="718"/>
    <cellStyle name="Normal 36 5" xfId="927"/>
    <cellStyle name="Normal 36 6" xfId="1136"/>
    <cellStyle name="Normal 36 7" xfId="1342"/>
    <cellStyle name="Normal 36 8" xfId="1549"/>
    <cellStyle name="Normal 36 9" xfId="1751"/>
    <cellStyle name="Normal 37" xfId="82"/>
    <cellStyle name="Normal 37 10" xfId="2053"/>
    <cellStyle name="Normal 37 11" xfId="3097"/>
    <cellStyle name="Normal 37 2" xfId="325"/>
    <cellStyle name="Normal 37 3" xfId="509"/>
    <cellStyle name="Normal 37 4" xfId="719"/>
    <cellStyle name="Normal 37 5" xfId="928"/>
    <cellStyle name="Normal 37 6" xfId="1137"/>
    <cellStyle name="Normal 37 7" xfId="1343"/>
    <cellStyle name="Normal 37 8" xfId="1550"/>
    <cellStyle name="Normal 37 9" xfId="1752"/>
    <cellStyle name="Normal 38" xfId="83"/>
    <cellStyle name="Normal 38 10" xfId="2054"/>
    <cellStyle name="Normal 38 11" xfId="3098"/>
    <cellStyle name="Normal 38 2" xfId="326"/>
    <cellStyle name="Normal 38 3" xfId="510"/>
    <cellStyle name="Normal 38 4" xfId="720"/>
    <cellStyle name="Normal 38 5" xfId="929"/>
    <cellStyle name="Normal 38 6" xfId="1138"/>
    <cellStyle name="Normal 38 7" xfId="1344"/>
    <cellStyle name="Normal 38 8" xfId="1551"/>
    <cellStyle name="Normal 38 9" xfId="1753"/>
    <cellStyle name="Normal 39" xfId="84"/>
    <cellStyle name="Normal 39 10" xfId="2055"/>
    <cellStyle name="Normal 39 11" xfId="3099"/>
    <cellStyle name="Normal 39 2" xfId="327"/>
    <cellStyle name="Normal 39 3" xfId="511"/>
    <cellStyle name="Normal 39 4" xfId="721"/>
    <cellStyle name="Normal 39 5" xfId="930"/>
    <cellStyle name="Normal 39 6" xfId="1139"/>
    <cellStyle name="Normal 39 7" xfId="1345"/>
    <cellStyle name="Normal 39 8" xfId="1552"/>
    <cellStyle name="Normal 39 9" xfId="1754"/>
    <cellStyle name="Normal 4" xfId="39"/>
    <cellStyle name="Normal 4 2" xfId="113"/>
    <cellStyle name="Normal 4 2 10" xfId="2090"/>
    <cellStyle name="Normal 4 2 10 2" xfId="2597"/>
    <cellStyle name="Normal 4 2 10 3" xfId="2984"/>
    <cellStyle name="Normal 4 2 11" xfId="2251"/>
    <cellStyle name="Normal 4 2 12" xfId="2638"/>
    <cellStyle name="Normal 4 2 2" xfId="259"/>
    <cellStyle name="Normal 4 2 2 2" xfId="2288"/>
    <cellStyle name="Normal 4 2 2 3" xfId="2675"/>
    <cellStyle name="Normal 4 2 3" xfId="546"/>
    <cellStyle name="Normal 4 2 3 2" xfId="2335"/>
    <cellStyle name="Normal 4 2 3 3" xfId="2722"/>
    <cellStyle name="Normal 4 2 4" xfId="756"/>
    <cellStyle name="Normal 4 2 4 2" xfId="2370"/>
    <cellStyle name="Normal 4 2 4 3" xfId="2757"/>
    <cellStyle name="Normal 4 2 5" xfId="965"/>
    <cellStyle name="Normal 4 2 5 2" xfId="2405"/>
    <cellStyle name="Normal 4 2 5 3" xfId="2792"/>
    <cellStyle name="Normal 4 2 6" xfId="1174"/>
    <cellStyle name="Normal 4 2 6 2" xfId="2440"/>
    <cellStyle name="Normal 4 2 6 3" xfId="2827"/>
    <cellStyle name="Normal 4 2 7" xfId="1380"/>
    <cellStyle name="Normal 4 2 7 2" xfId="2471"/>
    <cellStyle name="Normal 4 2 7 3" xfId="2858"/>
    <cellStyle name="Normal 4 2 8" xfId="1587"/>
    <cellStyle name="Normal 4 2 8 2" xfId="2504"/>
    <cellStyle name="Normal 4 2 8 3" xfId="2891"/>
    <cellStyle name="Normal 4 2 9" xfId="1789"/>
    <cellStyle name="Normal 4 2 9 2" xfId="2533"/>
    <cellStyle name="Normal 4 2 9 3" xfId="2920"/>
    <cellStyle name="Normal 4 3" xfId="231"/>
    <cellStyle name="Normal 4 3 10" xfId="2208"/>
    <cellStyle name="Normal 4 3 10 2" xfId="2601"/>
    <cellStyle name="Normal 4 3 10 3" xfId="2988"/>
    <cellStyle name="Normal 4 3 11" xfId="2255"/>
    <cellStyle name="Normal 4 3 12" xfId="2642"/>
    <cellStyle name="Normal 4 3 2" xfId="263"/>
    <cellStyle name="Normal 4 3 2 2" xfId="2292"/>
    <cellStyle name="Normal 4 3 2 3" xfId="2679"/>
    <cellStyle name="Normal 4 3 3" xfId="665"/>
    <cellStyle name="Normal 4 3 3 2" xfId="2340"/>
    <cellStyle name="Normal 4 3 3 3" xfId="2727"/>
    <cellStyle name="Normal 4 3 4" xfId="875"/>
    <cellStyle name="Normal 4 3 4 2" xfId="2375"/>
    <cellStyle name="Normal 4 3 4 3" xfId="2762"/>
    <cellStyle name="Normal 4 3 5" xfId="1083"/>
    <cellStyle name="Normal 4 3 5 2" xfId="2409"/>
    <cellStyle name="Normal 4 3 5 3" xfId="2796"/>
    <cellStyle name="Normal 4 3 6" xfId="1293"/>
    <cellStyle name="Normal 4 3 6 2" xfId="2445"/>
    <cellStyle name="Normal 4 3 6 3" xfId="2832"/>
    <cellStyle name="Normal 4 3 7" xfId="1498"/>
    <cellStyle name="Normal 4 3 7 2" xfId="2475"/>
    <cellStyle name="Normal 4 3 7 3" xfId="2862"/>
    <cellStyle name="Normal 4 3 8" xfId="1705"/>
    <cellStyle name="Normal 4 3 8 2" xfId="2508"/>
    <cellStyle name="Normal 4 3 8 3" xfId="2895"/>
    <cellStyle name="Normal 4 3 9" xfId="1907"/>
    <cellStyle name="Normal 4 3 9 2" xfId="2537"/>
    <cellStyle name="Normal 4 3 9 3" xfId="2924"/>
    <cellStyle name="Normal 4 4" xfId="235"/>
    <cellStyle name="Normal 4 4 10" xfId="2212"/>
    <cellStyle name="Normal 4 4 10 2" xfId="2605"/>
    <cellStyle name="Normal 4 4 10 3" xfId="2992"/>
    <cellStyle name="Normal 4 4 11" xfId="2259"/>
    <cellStyle name="Normal 4 4 12" xfId="2646"/>
    <cellStyle name="Normal 4 4 2" xfId="267"/>
    <cellStyle name="Normal 4 4 2 2" xfId="2296"/>
    <cellStyle name="Normal 4 4 2 3" xfId="2683"/>
    <cellStyle name="Normal 4 4 3" xfId="669"/>
    <cellStyle name="Normal 4 4 3 2" xfId="2344"/>
    <cellStyle name="Normal 4 4 3 3" xfId="2731"/>
    <cellStyle name="Normal 4 4 4" xfId="879"/>
    <cellStyle name="Normal 4 4 4 2" xfId="2379"/>
    <cellStyle name="Normal 4 4 4 3" xfId="2766"/>
    <cellStyle name="Normal 4 4 5" xfId="1087"/>
    <cellStyle name="Normal 4 4 5 2" xfId="2413"/>
    <cellStyle name="Normal 4 4 5 3" xfId="2800"/>
    <cellStyle name="Normal 4 4 6" xfId="1297"/>
    <cellStyle name="Normal 4 4 6 2" xfId="2449"/>
    <cellStyle name="Normal 4 4 6 3" xfId="2836"/>
    <cellStyle name="Normal 4 4 7" xfId="1502"/>
    <cellStyle name="Normal 4 4 7 2" xfId="2479"/>
    <cellStyle name="Normal 4 4 7 3" xfId="2866"/>
    <cellStyle name="Normal 4 4 8" xfId="1709"/>
    <cellStyle name="Normal 4 4 8 2" xfId="2512"/>
    <cellStyle name="Normal 4 4 8 3" xfId="2899"/>
    <cellStyle name="Normal 4 4 9" xfId="1911"/>
    <cellStyle name="Normal 4 4 9 2" xfId="2541"/>
    <cellStyle name="Normal 4 4 9 3" xfId="2928"/>
    <cellStyle name="Normal 4 5" xfId="239"/>
    <cellStyle name="Normal 4 5 10" xfId="2216"/>
    <cellStyle name="Normal 4 5 10 2" xfId="2609"/>
    <cellStyle name="Normal 4 5 10 3" xfId="2996"/>
    <cellStyle name="Normal 4 5 11" xfId="2263"/>
    <cellStyle name="Normal 4 5 12" xfId="2650"/>
    <cellStyle name="Normal 4 5 2" xfId="271"/>
    <cellStyle name="Normal 4 5 2 2" xfId="2300"/>
    <cellStyle name="Normal 4 5 2 3" xfId="2687"/>
    <cellStyle name="Normal 4 5 3" xfId="673"/>
    <cellStyle name="Normal 4 5 3 2" xfId="2348"/>
    <cellStyle name="Normal 4 5 3 3" xfId="2735"/>
    <cellStyle name="Normal 4 5 4" xfId="883"/>
    <cellStyle name="Normal 4 5 4 2" xfId="2383"/>
    <cellStyle name="Normal 4 5 4 3" xfId="2770"/>
    <cellStyle name="Normal 4 5 5" xfId="1091"/>
    <cellStyle name="Normal 4 5 5 2" xfId="2417"/>
    <cellStyle name="Normal 4 5 5 3" xfId="2804"/>
    <cellStyle name="Normal 4 5 6" xfId="1301"/>
    <cellStyle name="Normal 4 5 6 2" xfId="2453"/>
    <cellStyle name="Normal 4 5 6 3" xfId="2840"/>
    <cellStyle name="Normal 4 5 7" xfId="1506"/>
    <cellStyle name="Normal 4 5 7 2" xfId="2483"/>
    <cellStyle name="Normal 4 5 7 3" xfId="2870"/>
    <cellStyle name="Normal 4 5 8" xfId="1713"/>
    <cellStyle name="Normal 4 5 8 2" xfId="2516"/>
    <cellStyle name="Normal 4 5 8 3" xfId="2903"/>
    <cellStyle name="Normal 4 5 9" xfId="1915"/>
    <cellStyle name="Normal 4 5 9 2" xfId="2545"/>
    <cellStyle name="Normal 4 5 9 3" xfId="2932"/>
    <cellStyle name="Normal 4 6" xfId="240"/>
    <cellStyle name="Normal 4 6 10" xfId="2217"/>
    <cellStyle name="Normal 4 6 10 2" xfId="2610"/>
    <cellStyle name="Normal 4 6 10 3" xfId="2997"/>
    <cellStyle name="Normal 4 6 11" xfId="2264"/>
    <cellStyle name="Normal 4 6 12" xfId="2651"/>
    <cellStyle name="Normal 4 6 2" xfId="272"/>
    <cellStyle name="Normal 4 6 2 2" xfId="2301"/>
    <cellStyle name="Normal 4 6 2 3" xfId="2688"/>
    <cellStyle name="Normal 4 6 3" xfId="674"/>
    <cellStyle name="Normal 4 6 3 2" xfId="2349"/>
    <cellStyle name="Normal 4 6 3 3" xfId="2736"/>
    <cellStyle name="Normal 4 6 4" xfId="884"/>
    <cellStyle name="Normal 4 6 4 2" xfId="2384"/>
    <cellStyle name="Normal 4 6 4 3" xfId="2771"/>
    <cellStyle name="Normal 4 6 5" xfId="1092"/>
    <cellStyle name="Normal 4 6 5 2" xfId="2418"/>
    <cellStyle name="Normal 4 6 5 3" xfId="2805"/>
    <cellStyle name="Normal 4 6 6" xfId="1302"/>
    <cellStyle name="Normal 4 6 6 2" xfId="2454"/>
    <cellStyle name="Normal 4 6 6 3" xfId="2841"/>
    <cellStyle name="Normal 4 6 7" xfId="1507"/>
    <cellStyle name="Normal 4 6 7 2" xfId="2484"/>
    <cellStyle name="Normal 4 6 7 3" xfId="2871"/>
    <cellStyle name="Normal 4 6 8" xfId="1714"/>
    <cellStyle name="Normal 4 6 8 2" xfId="2517"/>
    <cellStyle name="Normal 4 6 8 3" xfId="2904"/>
    <cellStyle name="Normal 4 6 9" xfId="1916"/>
    <cellStyle name="Normal 4 6 9 2" xfId="2546"/>
    <cellStyle name="Normal 4 6 9 3" xfId="2933"/>
    <cellStyle name="Normal 4 7" xfId="244"/>
    <cellStyle name="Normal 4 7 10" xfId="2221"/>
    <cellStyle name="Normal 4 7 10 2" xfId="2614"/>
    <cellStyle name="Normal 4 7 10 3" xfId="3001"/>
    <cellStyle name="Normal 4 7 11" xfId="2268"/>
    <cellStyle name="Normal 4 7 12" xfId="2655"/>
    <cellStyle name="Normal 4 7 2" xfId="276"/>
    <cellStyle name="Normal 4 7 2 2" xfId="2305"/>
    <cellStyle name="Normal 4 7 2 3" xfId="2692"/>
    <cellStyle name="Normal 4 7 3" xfId="678"/>
    <cellStyle name="Normal 4 7 3 2" xfId="2353"/>
    <cellStyle name="Normal 4 7 3 3" xfId="2740"/>
    <cellStyle name="Normal 4 7 4" xfId="888"/>
    <cellStyle name="Normal 4 7 4 2" xfId="2388"/>
    <cellStyle name="Normal 4 7 4 3" xfId="2775"/>
    <cellStyle name="Normal 4 7 5" xfId="1096"/>
    <cellStyle name="Normal 4 7 5 2" xfId="2422"/>
    <cellStyle name="Normal 4 7 5 3" xfId="2809"/>
    <cellStyle name="Normal 4 7 6" xfId="1306"/>
    <cellStyle name="Normal 4 7 6 2" xfId="2458"/>
    <cellStyle name="Normal 4 7 6 3" xfId="2845"/>
    <cellStyle name="Normal 4 7 7" xfId="1511"/>
    <cellStyle name="Normal 4 7 7 2" xfId="2488"/>
    <cellStyle name="Normal 4 7 7 3" xfId="2875"/>
    <cellStyle name="Normal 4 7 8" xfId="1718"/>
    <cellStyle name="Normal 4 7 8 2" xfId="2521"/>
    <cellStyle name="Normal 4 7 8 3" xfId="2908"/>
    <cellStyle name="Normal 4 7 9" xfId="1920"/>
    <cellStyle name="Normal 4 7 9 2" xfId="2550"/>
    <cellStyle name="Normal 4 7 9 3" xfId="2937"/>
    <cellStyle name="Normal 4 8" xfId="248"/>
    <cellStyle name="Normal 4 8 10" xfId="2225"/>
    <cellStyle name="Normal 4 8 10 2" xfId="2618"/>
    <cellStyle name="Normal 4 8 10 3" xfId="3005"/>
    <cellStyle name="Normal 4 8 11" xfId="2272"/>
    <cellStyle name="Normal 4 8 12" xfId="2659"/>
    <cellStyle name="Normal 4 8 2" xfId="280"/>
    <cellStyle name="Normal 4 8 2 2" xfId="2309"/>
    <cellStyle name="Normal 4 8 2 3" xfId="2696"/>
    <cellStyle name="Normal 4 8 3" xfId="682"/>
    <cellStyle name="Normal 4 8 3 2" xfId="2357"/>
    <cellStyle name="Normal 4 8 3 3" xfId="2744"/>
    <cellStyle name="Normal 4 8 4" xfId="892"/>
    <cellStyle name="Normal 4 8 4 2" xfId="2392"/>
    <cellStyle name="Normal 4 8 4 3" xfId="2779"/>
    <cellStyle name="Normal 4 8 5" xfId="1100"/>
    <cellStyle name="Normal 4 8 5 2" xfId="2426"/>
    <cellStyle name="Normal 4 8 5 3" xfId="2813"/>
    <cellStyle name="Normal 4 8 6" xfId="1310"/>
    <cellStyle name="Normal 4 8 6 2" xfId="2462"/>
    <cellStyle name="Normal 4 8 6 3" xfId="2849"/>
    <cellStyle name="Normal 4 8 7" xfId="1515"/>
    <cellStyle name="Normal 4 8 7 2" xfId="2492"/>
    <cellStyle name="Normal 4 8 7 3" xfId="2879"/>
    <cellStyle name="Normal 4 8 8" xfId="1722"/>
    <cellStyle name="Normal 4 8 8 2" xfId="2525"/>
    <cellStyle name="Normal 4 8 8 3" xfId="2912"/>
    <cellStyle name="Normal 4 8 9" xfId="1924"/>
    <cellStyle name="Normal 4 8 9 2" xfId="2554"/>
    <cellStyle name="Normal 4 8 9 3" xfId="2941"/>
    <cellStyle name="Normal 40" xfId="85"/>
    <cellStyle name="Normal 40 10" xfId="2056"/>
    <cellStyle name="Normal 40 11" xfId="3100"/>
    <cellStyle name="Normal 40 2" xfId="328"/>
    <cellStyle name="Normal 40 3" xfId="512"/>
    <cellStyle name="Normal 40 4" xfId="722"/>
    <cellStyle name="Normal 40 5" xfId="931"/>
    <cellStyle name="Normal 40 6" xfId="1140"/>
    <cellStyle name="Normal 40 7" xfId="1346"/>
    <cellStyle name="Normal 40 8" xfId="1553"/>
    <cellStyle name="Normal 40 9" xfId="1755"/>
    <cellStyle name="Normal 41" xfId="40"/>
    <cellStyle name="Normal 42" xfId="86"/>
    <cellStyle name="Normal 42 10" xfId="2057"/>
    <cellStyle name="Normal 42 11" xfId="3101"/>
    <cellStyle name="Normal 42 2" xfId="329"/>
    <cellStyle name="Normal 42 3" xfId="513"/>
    <cellStyle name="Normal 42 4" xfId="723"/>
    <cellStyle name="Normal 42 5" xfId="932"/>
    <cellStyle name="Normal 42 6" xfId="1141"/>
    <cellStyle name="Normal 42 7" xfId="1347"/>
    <cellStyle name="Normal 42 8" xfId="1554"/>
    <cellStyle name="Normal 42 9" xfId="1756"/>
    <cellStyle name="Normal 43" xfId="87"/>
    <cellStyle name="Normal 43 10" xfId="2058"/>
    <cellStyle name="Normal 43 11" xfId="3102"/>
    <cellStyle name="Normal 43 2" xfId="330"/>
    <cellStyle name="Normal 43 3" xfId="514"/>
    <cellStyle name="Normal 43 4" xfId="724"/>
    <cellStyle name="Normal 43 5" xfId="933"/>
    <cellStyle name="Normal 43 6" xfId="1142"/>
    <cellStyle name="Normal 43 7" xfId="1348"/>
    <cellStyle name="Normal 43 8" xfId="1555"/>
    <cellStyle name="Normal 43 9" xfId="1757"/>
    <cellStyle name="Normal 44" xfId="88"/>
    <cellStyle name="Normal 44 10" xfId="2059"/>
    <cellStyle name="Normal 44 11" xfId="3103"/>
    <cellStyle name="Normal 44 2" xfId="331"/>
    <cellStyle name="Normal 44 3" xfId="515"/>
    <cellStyle name="Normal 44 4" xfId="725"/>
    <cellStyle name="Normal 44 5" xfId="934"/>
    <cellStyle name="Normal 44 6" xfId="1143"/>
    <cellStyle name="Normal 44 7" xfId="1349"/>
    <cellStyle name="Normal 44 8" xfId="1556"/>
    <cellStyle name="Normal 44 9" xfId="1758"/>
    <cellStyle name="Normal 45" xfId="89"/>
    <cellStyle name="Normal 45 10" xfId="2060"/>
    <cellStyle name="Normal 45 11" xfId="3104"/>
    <cellStyle name="Normal 45 2" xfId="332"/>
    <cellStyle name="Normal 45 3" xfId="516"/>
    <cellStyle name="Normal 45 4" xfId="726"/>
    <cellStyle name="Normal 45 5" xfId="935"/>
    <cellStyle name="Normal 45 6" xfId="1144"/>
    <cellStyle name="Normal 45 7" xfId="1350"/>
    <cellStyle name="Normal 45 8" xfId="1557"/>
    <cellStyle name="Normal 45 9" xfId="1759"/>
    <cellStyle name="Normal 46" xfId="90"/>
    <cellStyle name="Normal 46 10" xfId="2061"/>
    <cellStyle name="Normal 46 11" xfId="3105"/>
    <cellStyle name="Normal 46 2" xfId="333"/>
    <cellStyle name="Normal 46 3" xfId="517"/>
    <cellStyle name="Normal 46 4" xfId="727"/>
    <cellStyle name="Normal 46 5" xfId="936"/>
    <cellStyle name="Normal 46 6" xfId="1145"/>
    <cellStyle name="Normal 46 7" xfId="1351"/>
    <cellStyle name="Normal 46 8" xfId="1558"/>
    <cellStyle name="Normal 46 9" xfId="1760"/>
    <cellStyle name="Normal 47" xfId="91"/>
    <cellStyle name="Normal 47 10" xfId="2062"/>
    <cellStyle name="Normal 47 11" xfId="3106"/>
    <cellStyle name="Normal 47 2" xfId="334"/>
    <cellStyle name="Normal 47 3" xfId="518"/>
    <cellStyle name="Normal 47 4" xfId="728"/>
    <cellStyle name="Normal 47 5" xfId="937"/>
    <cellStyle name="Normal 47 6" xfId="1146"/>
    <cellStyle name="Normal 47 7" xfId="1352"/>
    <cellStyle name="Normal 47 8" xfId="1559"/>
    <cellStyle name="Normal 47 9" xfId="1761"/>
    <cellStyle name="Normal 48" xfId="41"/>
    <cellStyle name="Normal 49" xfId="92"/>
    <cellStyle name="Normal 49 10" xfId="2063"/>
    <cellStyle name="Normal 49 11" xfId="3107"/>
    <cellStyle name="Normal 49 2" xfId="335"/>
    <cellStyle name="Normal 49 3" xfId="519"/>
    <cellStyle name="Normal 49 4" xfId="729"/>
    <cellStyle name="Normal 49 5" xfId="938"/>
    <cellStyle name="Normal 49 6" xfId="1147"/>
    <cellStyle name="Normal 49 7" xfId="1353"/>
    <cellStyle name="Normal 49 8" xfId="1560"/>
    <cellStyle name="Normal 49 9" xfId="1762"/>
    <cellStyle name="Normal 5" xfId="6"/>
    <cellStyle name="Normal 5 10" xfId="2622"/>
    <cellStyle name="Normal 5 11" xfId="3009"/>
    <cellStyle name="Normal 5 2" xfId="110"/>
    <cellStyle name="Normal 5 2 10" xfId="2087"/>
    <cellStyle name="Normal 5 2 10 2" xfId="2594"/>
    <cellStyle name="Normal 5 2 10 3" xfId="2981"/>
    <cellStyle name="Normal 5 2 11" xfId="2248"/>
    <cellStyle name="Normal 5 2 12" xfId="2635"/>
    <cellStyle name="Normal 5 2 2" xfId="256"/>
    <cellStyle name="Normal 5 2 2 2" xfId="2285"/>
    <cellStyle name="Normal 5 2 2 3" xfId="2672"/>
    <cellStyle name="Normal 5 2 3" xfId="543"/>
    <cellStyle name="Normal 5 2 3 2" xfId="2332"/>
    <cellStyle name="Normal 5 2 3 3" xfId="2719"/>
    <cellStyle name="Normal 5 2 4" xfId="753"/>
    <cellStyle name="Normal 5 2 4 2" xfId="2367"/>
    <cellStyle name="Normal 5 2 4 3" xfId="2754"/>
    <cellStyle name="Normal 5 2 5" xfId="962"/>
    <cellStyle name="Normal 5 2 5 2" xfId="2402"/>
    <cellStyle name="Normal 5 2 5 3" xfId="2789"/>
    <cellStyle name="Normal 5 2 6" xfId="1171"/>
    <cellStyle name="Normal 5 2 6 2" xfId="2437"/>
    <cellStyle name="Normal 5 2 6 3" xfId="2824"/>
    <cellStyle name="Normal 5 2 7" xfId="1377"/>
    <cellStyle name="Normal 5 2 7 2" xfId="2468"/>
    <cellStyle name="Normal 5 2 7 3" xfId="2855"/>
    <cellStyle name="Normal 5 2 8" xfId="1584"/>
    <cellStyle name="Normal 5 2 8 2" xfId="2501"/>
    <cellStyle name="Normal 5 2 8 3" xfId="2888"/>
    <cellStyle name="Normal 5 2 9" xfId="1786"/>
    <cellStyle name="Normal 5 2 9 2" xfId="2530"/>
    <cellStyle name="Normal 5 2 9 3" xfId="2917"/>
    <cellStyle name="Normal 5 3" xfId="228"/>
    <cellStyle name="Normal 5 3 10" xfId="2205"/>
    <cellStyle name="Normal 5 3 10 2" xfId="2598"/>
    <cellStyle name="Normal 5 3 10 3" xfId="2985"/>
    <cellStyle name="Normal 5 3 11" xfId="2252"/>
    <cellStyle name="Normal 5 3 12" xfId="2639"/>
    <cellStyle name="Normal 5 3 2" xfId="260"/>
    <cellStyle name="Normal 5 3 2 2" xfId="2289"/>
    <cellStyle name="Normal 5 3 2 3" xfId="2676"/>
    <cellStyle name="Normal 5 3 3" xfId="662"/>
    <cellStyle name="Normal 5 3 3 2" xfId="2337"/>
    <cellStyle name="Normal 5 3 3 3" xfId="2724"/>
    <cellStyle name="Normal 5 3 4" xfId="872"/>
    <cellStyle name="Normal 5 3 4 2" xfId="2372"/>
    <cellStyle name="Normal 5 3 4 3" xfId="2759"/>
    <cellStyle name="Normal 5 3 5" xfId="1080"/>
    <cellStyle name="Normal 5 3 5 2" xfId="2406"/>
    <cellStyle name="Normal 5 3 5 3" xfId="2793"/>
    <cellStyle name="Normal 5 3 6" xfId="1290"/>
    <cellStyle name="Normal 5 3 6 2" xfId="2442"/>
    <cellStyle name="Normal 5 3 6 3" xfId="2829"/>
    <cellStyle name="Normal 5 3 7" xfId="1495"/>
    <cellStyle name="Normal 5 3 7 2" xfId="2472"/>
    <cellStyle name="Normal 5 3 7 3" xfId="2859"/>
    <cellStyle name="Normal 5 3 8" xfId="1702"/>
    <cellStyle name="Normal 5 3 8 2" xfId="2505"/>
    <cellStyle name="Normal 5 3 8 3" xfId="2892"/>
    <cellStyle name="Normal 5 3 9" xfId="1904"/>
    <cellStyle name="Normal 5 3 9 2" xfId="2534"/>
    <cellStyle name="Normal 5 3 9 3" xfId="2921"/>
    <cellStyle name="Normal 5 4" xfId="232"/>
    <cellStyle name="Normal 5 4 10" xfId="2209"/>
    <cellStyle name="Normal 5 4 10 2" xfId="2602"/>
    <cellStyle name="Normal 5 4 10 3" xfId="2989"/>
    <cellStyle name="Normal 5 4 11" xfId="2256"/>
    <cellStyle name="Normal 5 4 12" xfId="2643"/>
    <cellStyle name="Normal 5 4 2" xfId="264"/>
    <cellStyle name="Normal 5 4 2 2" xfId="2293"/>
    <cellStyle name="Normal 5 4 2 3" xfId="2680"/>
    <cellStyle name="Normal 5 4 3" xfId="666"/>
    <cellStyle name="Normal 5 4 3 2" xfId="2341"/>
    <cellStyle name="Normal 5 4 3 3" xfId="2728"/>
    <cellStyle name="Normal 5 4 4" xfId="876"/>
    <cellStyle name="Normal 5 4 4 2" xfId="2376"/>
    <cellStyle name="Normal 5 4 4 3" xfId="2763"/>
    <cellStyle name="Normal 5 4 5" xfId="1084"/>
    <cellStyle name="Normal 5 4 5 2" xfId="2410"/>
    <cellStyle name="Normal 5 4 5 3" xfId="2797"/>
    <cellStyle name="Normal 5 4 6" xfId="1294"/>
    <cellStyle name="Normal 5 4 6 2" xfId="2446"/>
    <cellStyle name="Normal 5 4 6 3" xfId="2833"/>
    <cellStyle name="Normal 5 4 7" xfId="1499"/>
    <cellStyle name="Normal 5 4 7 2" xfId="2476"/>
    <cellStyle name="Normal 5 4 7 3" xfId="2863"/>
    <cellStyle name="Normal 5 4 8" xfId="1706"/>
    <cellStyle name="Normal 5 4 8 2" xfId="2509"/>
    <cellStyle name="Normal 5 4 8 3" xfId="2896"/>
    <cellStyle name="Normal 5 4 9" xfId="1908"/>
    <cellStyle name="Normal 5 4 9 2" xfId="2538"/>
    <cellStyle name="Normal 5 4 9 3" xfId="2925"/>
    <cellStyle name="Normal 5 5" xfId="236"/>
    <cellStyle name="Normal 5 5 10" xfId="2213"/>
    <cellStyle name="Normal 5 5 10 2" xfId="2606"/>
    <cellStyle name="Normal 5 5 10 3" xfId="2993"/>
    <cellStyle name="Normal 5 5 11" xfId="2260"/>
    <cellStyle name="Normal 5 5 12" xfId="2647"/>
    <cellStyle name="Normal 5 5 2" xfId="268"/>
    <cellStyle name="Normal 5 5 2 2" xfId="2297"/>
    <cellStyle name="Normal 5 5 2 3" xfId="2684"/>
    <cellStyle name="Normal 5 5 3" xfId="670"/>
    <cellStyle name="Normal 5 5 3 2" xfId="2345"/>
    <cellStyle name="Normal 5 5 3 3" xfId="2732"/>
    <cellStyle name="Normal 5 5 4" xfId="880"/>
    <cellStyle name="Normal 5 5 4 2" xfId="2380"/>
    <cellStyle name="Normal 5 5 4 3" xfId="2767"/>
    <cellStyle name="Normal 5 5 5" xfId="1088"/>
    <cellStyle name="Normal 5 5 5 2" xfId="2414"/>
    <cellStyle name="Normal 5 5 5 3" xfId="2801"/>
    <cellStyle name="Normal 5 5 6" xfId="1298"/>
    <cellStyle name="Normal 5 5 6 2" xfId="2450"/>
    <cellStyle name="Normal 5 5 6 3" xfId="2837"/>
    <cellStyle name="Normal 5 5 7" xfId="1503"/>
    <cellStyle name="Normal 5 5 7 2" xfId="2480"/>
    <cellStyle name="Normal 5 5 7 3" xfId="2867"/>
    <cellStyle name="Normal 5 5 8" xfId="1710"/>
    <cellStyle name="Normal 5 5 8 2" xfId="2513"/>
    <cellStyle name="Normal 5 5 8 3" xfId="2900"/>
    <cellStyle name="Normal 5 5 9" xfId="1912"/>
    <cellStyle name="Normal 5 5 9 2" xfId="2542"/>
    <cellStyle name="Normal 5 5 9 3" xfId="2929"/>
    <cellStyle name="Normal 5 6" xfId="243"/>
    <cellStyle name="Normal 5 6 10" xfId="2220"/>
    <cellStyle name="Normal 5 6 10 2" xfId="2613"/>
    <cellStyle name="Normal 5 6 10 3" xfId="3000"/>
    <cellStyle name="Normal 5 6 11" xfId="2267"/>
    <cellStyle name="Normal 5 6 12" xfId="2654"/>
    <cellStyle name="Normal 5 6 2" xfId="275"/>
    <cellStyle name="Normal 5 6 2 2" xfId="2304"/>
    <cellStyle name="Normal 5 6 2 3" xfId="2691"/>
    <cellStyle name="Normal 5 6 3" xfId="677"/>
    <cellStyle name="Normal 5 6 3 2" xfId="2352"/>
    <cellStyle name="Normal 5 6 3 3" xfId="2739"/>
    <cellStyle name="Normal 5 6 4" xfId="887"/>
    <cellStyle name="Normal 5 6 4 2" xfId="2387"/>
    <cellStyle name="Normal 5 6 4 3" xfId="2774"/>
    <cellStyle name="Normal 5 6 5" xfId="1095"/>
    <cellStyle name="Normal 5 6 5 2" xfId="2421"/>
    <cellStyle name="Normal 5 6 5 3" xfId="2808"/>
    <cellStyle name="Normal 5 6 6" xfId="1305"/>
    <cellStyle name="Normal 5 6 6 2" xfId="2457"/>
    <cellStyle name="Normal 5 6 6 3" xfId="2844"/>
    <cellStyle name="Normal 5 6 7" xfId="1510"/>
    <cellStyle name="Normal 5 6 7 2" xfId="2487"/>
    <cellStyle name="Normal 5 6 7 3" xfId="2874"/>
    <cellStyle name="Normal 5 6 8" xfId="1717"/>
    <cellStyle name="Normal 5 6 8 2" xfId="2520"/>
    <cellStyle name="Normal 5 6 8 3" xfId="2907"/>
    <cellStyle name="Normal 5 6 9" xfId="1919"/>
    <cellStyle name="Normal 5 6 9 2" xfId="2549"/>
    <cellStyle name="Normal 5 6 9 3" xfId="2936"/>
    <cellStyle name="Normal 5 7" xfId="247"/>
    <cellStyle name="Normal 5 7 10" xfId="2224"/>
    <cellStyle name="Normal 5 7 10 2" xfId="2617"/>
    <cellStyle name="Normal 5 7 10 3" xfId="3004"/>
    <cellStyle name="Normal 5 7 11" xfId="2271"/>
    <cellStyle name="Normal 5 7 12" xfId="2658"/>
    <cellStyle name="Normal 5 7 2" xfId="279"/>
    <cellStyle name="Normal 5 7 2 2" xfId="2308"/>
    <cellStyle name="Normal 5 7 2 3" xfId="2695"/>
    <cellStyle name="Normal 5 7 3" xfId="681"/>
    <cellStyle name="Normal 5 7 3 2" xfId="2356"/>
    <cellStyle name="Normal 5 7 3 3" xfId="2743"/>
    <cellStyle name="Normal 5 7 4" xfId="891"/>
    <cellStyle name="Normal 5 7 4 2" xfId="2391"/>
    <cellStyle name="Normal 5 7 4 3" xfId="2778"/>
    <cellStyle name="Normal 5 7 5" xfId="1099"/>
    <cellStyle name="Normal 5 7 5 2" xfId="2425"/>
    <cellStyle name="Normal 5 7 5 3" xfId="2812"/>
    <cellStyle name="Normal 5 7 6" xfId="1309"/>
    <cellStyle name="Normal 5 7 6 2" xfId="2461"/>
    <cellStyle name="Normal 5 7 6 3" xfId="2848"/>
    <cellStyle name="Normal 5 7 7" xfId="1514"/>
    <cellStyle name="Normal 5 7 7 2" xfId="2491"/>
    <cellStyle name="Normal 5 7 7 3" xfId="2878"/>
    <cellStyle name="Normal 5 7 8" xfId="1721"/>
    <cellStyle name="Normal 5 7 8 2" xfId="2524"/>
    <cellStyle name="Normal 5 7 8 3" xfId="2911"/>
    <cellStyle name="Normal 5 7 9" xfId="1923"/>
    <cellStyle name="Normal 5 7 9 2" xfId="2553"/>
    <cellStyle name="Normal 5 7 9 3" xfId="2940"/>
    <cellStyle name="Normal 5 8" xfId="251"/>
    <cellStyle name="Normal 5 8 10" xfId="2228"/>
    <cellStyle name="Normal 5 8 10 2" xfId="2621"/>
    <cellStyle name="Normal 5 8 10 3" xfId="3008"/>
    <cellStyle name="Normal 5 8 11" xfId="2275"/>
    <cellStyle name="Normal 5 8 12" xfId="2662"/>
    <cellStyle name="Normal 5 8 2" xfId="283"/>
    <cellStyle name="Normal 5 8 2 2" xfId="2312"/>
    <cellStyle name="Normal 5 8 2 3" xfId="2699"/>
    <cellStyle name="Normal 5 8 3" xfId="685"/>
    <cellStyle name="Normal 5 8 3 2" xfId="2360"/>
    <cellStyle name="Normal 5 8 3 3" xfId="2747"/>
    <cellStyle name="Normal 5 8 4" xfId="895"/>
    <cellStyle name="Normal 5 8 4 2" xfId="2395"/>
    <cellStyle name="Normal 5 8 4 3" xfId="2782"/>
    <cellStyle name="Normal 5 8 5" xfId="1103"/>
    <cellStyle name="Normal 5 8 5 2" xfId="2429"/>
    <cellStyle name="Normal 5 8 5 3" xfId="2816"/>
    <cellStyle name="Normal 5 8 6" xfId="1313"/>
    <cellStyle name="Normal 5 8 6 2" xfId="2465"/>
    <cellStyle name="Normal 5 8 6 3" xfId="2852"/>
    <cellStyle name="Normal 5 8 7" xfId="1518"/>
    <cellStyle name="Normal 5 8 7 2" xfId="2495"/>
    <cellStyle name="Normal 5 8 7 3" xfId="2882"/>
    <cellStyle name="Normal 5 8 8" xfId="1725"/>
    <cellStyle name="Normal 5 8 8 2" xfId="2528"/>
    <cellStyle name="Normal 5 8 8 3" xfId="2915"/>
    <cellStyle name="Normal 5 8 9" xfId="1927"/>
    <cellStyle name="Normal 5 8 9 2" xfId="2557"/>
    <cellStyle name="Normal 5 8 9 3" xfId="2944"/>
    <cellStyle name="Normal 5 9" xfId="2236"/>
    <cellStyle name="Normal 50" xfId="42"/>
    <cellStyle name="Normal 51" xfId="43"/>
    <cellStyle name="Normal 52" xfId="44"/>
    <cellStyle name="Normal 53" xfId="45"/>
    <cellStyle name="Normal 54" xfId="93"/>
    <cellStyle name="Normal 54 10" xfId="2064"/>
    <cellStyle name="Normal 54 11" xfId="3108"/>
    <cellStyle name="Normal 54 2" xfId="336"/>
    <cellStyle name="Normal 54 3" xfId="520"/>
    <cellStyle name="Normal 54 4" xfId="730"/>
    <cellStyle name="Normal 54 5" xfId="939"/>
    <cellStyle name="Normal 54 6" xfId="1148"/>
    <cellStyle name="Normal 54 7" xfId="1354"/>
    <cellStyle name="Normal 54 8" xfId="1561"/>
    <cellStyle name="Normal 54 9" xfId="1763"/>
    <cellStyle name="Normal 55" xfId="94"/>
    <cellStyle name="Normal 55 10" xfId="2065"/>
    <cellStyle name="Normal 55 11" xfId="3109"/>
    <cellStyle name="Normal 55 2" xfId="337"/>
    <cellStyle name="Normal 55 3" xfId="521"/>
    <cellStyle name="Normal 55 4" xfId="731"/>
    <cellStyle name="Normal 55 5" xfId="940"/>
    <cellStyle name="Normal 55 6" xfId="1149"/>
    <cellStyle name="Normal 55 7" xfId="1355"/>
    <cellStyle name="Normal 55 8" xfId="1562"/>
    <cellStyle name="Normal 55 9" xfId="1764"/>
    <cellStyle name="Normal 56" xfId="95"/>
    <cellStyle name="Normal 56 10" xfId="2066"/>
    <cellStyle name="Normal 56 11" xfId="3110"/>
    <cellStyle name="Normal 56 2" xfId="338"/>
    <cellStyle name="Normal 56 3" xfId="522"/>
    <cellStyle name="Normal 56 4" xfId="732"/>
    <cellStyle name="Normal 56 5" xfId="941"/>
    <cellStyle name="Normal 56 6" xfId="1150"/>
    <cellStyle name="Normal 56 7" xfId="1356"/>
    <cellStyle name="Normal 56 8" xfId="1563"/>
    <cellStyle name="Normal 56 9" xfId="1765"/>
    <cellStyle name="Normal 57" xfId="28"/>
    <cellStyle name="Normal 57 10" xfId="2067"/>
    <cellStyle name="Normal 57 11" xfId="3111"/>
    <cellStyle name="Normal 57 2" xfId="339"/>
    <cellStyle name="Normal 57 3" xfId="523"/>
    <cellStyle name="Normal 57 4" xfId="733"/>
    <cellStyle name="Normal 57 5" xfId="942"/>
    <cellStyle name="Normal 57 6" xfId="1151"/>
    <cellStyle name="Normal 57 7" xfId="1357"/>
    <cellStyle name="Normal 57 8" xfId="1564"/>
    <cellStyle name="Normal 57 9" xfId="1766"/>
    <cellStyle name="Normal 58" xfId="29"/>
    <cellStyle name="Normal 58 10" xfId="2068"/>
    <cellStyle name="Normal 58 11" xfId="3112"/>
    <cellStyle name="Normal 58 2" xfId="340"/>
    <cellStyle name="Normal 58 3" xfId="524"/>
    <cellStyle name="Normal 58 4" xfId="734"/>
    <cellStyle name="Normal 58 5" xfId="943"/>
    <cellStyle name="Normal 58 6" xfId="1152"/>
    <cellStyle name="Normal 58 7" xfId="1358"/>
    <cellStyle name="Normal 58 8" xfId="1565"/>
    <cellStyle name="Normal 58 9" xfId="1767"/>
    <cellStyle name="Normal 59" xfId="21"/>
    <cellStyle name="Normal 59 10" xfId="2069"/>
    <cellStyle name="Normal 59 11" xfId="3113"/>
    <cellStyle name="Normal 59 2" xfId="341"/>
    <cellStyle name="Normal 59 3" xfId="525"/>
    <cellStyle name="Normal 59 4" xfId="735"/>
    <cellStyle name="Normal 59 5" xfId="944"/>
    <cellStyle name="Normal 59 6" xfId="1153"/>
    <cellStyle name="Normal 59 7" xfId="1359"/>
    <cellStyle name="Normal 59 8" xfId="1566"/>
    <cellStyle name="Normal 59 9" xfId="1768"/>
    <cellStyle name="Normal 6" xfId="58"/>
    <cellStyle name="Normal 6 10" xfId="1955"/>
    <cellStyle name="Normal 6 11" xfId="3114"/>
    <cellStyle name="Normal 6 2" xfId="299"/>
    <cellStyle name="Normal 6 3" xfId="483"/>
    <cellStyle name="Normal 6 4" xfId="693"/>
    <cellStyle name="Normal 6 5" xfId="902"/>
    <cellStyle name="Normal 6 6" xfId="1111"/>
    <cellStyle name="Normal 6 7" xfId="1317"/>
    <cellStyle name="Normal 6 8" xfId="1524"/>
    <cellStyle name="Normal 6 9" xfId="1726"/>
    <cellStyle name="Normal 60" xfId="22"/>
    <cellStyle name="Normal 60 10" xfId="2070"/>
    <cellStyle name="Normal 60 11" xfId="3115"/>
    <cellStyle name="Normal 60 2" xfId="342"/>
    <cellStyle name="Normal 60 3" xfId="526"/>
    <cellStyle name="Normal 60 4" xfId="736"/>
    <cellStyle name="Normal 60 5" xfId="945"/>
    <cellStyle name="Normal 60 6" xfId="1154"/>
    <cellStyle name="Normal 60 7" xfId="1360"/>
    <cellStyle name="Normal 60 8" xfId="1567"/>
    <cellStyle name="Normal 60 9" xfId="1769"/>
    <cellStyle name="Normal 61" xfId="27"/>
    <cellStyle name="Normal 61 10" xfId="2071"/>
    <cellStyle name="Normal 61 11" xfId="3116"/>
    <cellStyle name="Normal 61 2" xfId="343"/>
    <cellStyle name="Normal 61 3" xfId="527"/>
    <cellStyle name="Normal 61 4" xfId="737"/>
    <cellStyle name="Normal 61 5" xfId="946"/>
    <cellStyle name="Normal 61 6" xfId="1155"/>
    <cellStyle name="Normal 61 7" xfId="1361"/>
    <cellStyle name="Normal 61 8" xfId="1568"/>
    <cellStyle name="Normal 61 9" xfId="1770"/>
    <cellStyle name="Normal 62" xfId="96"/>
    <cellStyle name="Normal 62 10" xfId="2072"/>
    <cellStyle name="Normal 62 11" xfId="3117"/>
    <cellStyle name="Normal 62 2" xfId="344"/>
    <cellStyle name="Normal 62 3" xfId="528"/>
    <cellStyle name="Normal 62 4" xfId="738"/>
    <cellStyle name="Normal 62 5" xfId="947"/>
    <cellStyle name="Normal 62 6" xfId="1156"/>
    <cellStyle name="Normal 62 7" xfId="1362"/>
    <cellStyle name="Normal 62 8" xfId="1569"/>
    <cellStyle name="Normal 62 9" xfId="1771"/>
    <cellStyle name="Normal 63" xfId="97"/>
    <cellStyle name="Normal 63 10" xfId="2073"/>
    <cellStyle name="Normal 63 11" xfId="3118"/>
    <cellStyle name="Normal 63 2" xfId="345"/>
    <cellStyle name="Normal 63 3" xfId="529"/>
    <cellStyle name="Normal 63 4" xfId="739"/>
    <cellStyle name="Normal 63 5" xfId="948"/>
    <cellStyle name="Normal 63 6" xfId="1157"/>
    <cellStyle name="Normal 63 7" xfId="1363"/>
    <cellStyle name="Normal 63 8" xfId="1570"/>
    <cellStyle name="Normal 63 9" xfId="1772"/>
    <cellStyle name="Normal 64" xfId="98"/>
    <cellStyle name="Normal 64 10" xfId="2074"/>
    <cellStyle name="Normal 64 11" xfId="3119"/>
    <cellStyle name="Normal 64 2" xfId="346"/>
    <cellStyle name="Normal 64 3" xfId="530"/>
    <cellStyle name="Normal 64 4" xfId="740"/>
    <cellStyle name="Normal 64 5" xfId="949"/>
    <cellStyle name="Normal 64 6" xfId="1158"/>
    <cellStyle name="Normal 64 7" xfId="1364"/>
    <cellStyle name="Normal 64 8" xfId="1571"/>
    <cellStyle name="Normal 64 9" xfId="1773"/>
    <cellStyle name="Normal 65" xfId="99"/>
    <cellStyle name="Normal 65 10" xfId="2075"/>
    <cellStyle name="Normal 65 11" xfId="3120"/>
    <cellStyle name="Normal 65 2" xfId="347"/>
    <cellStyle name="Normal 65 3" xfId="531"/>
    <cellStyle name="Normal 65 4" xfId="741"/>
    <cellStyle name="Normal 65 5" xfId="950"/>
    <cellStyle name="Normal 65 6" xfId="1159"/>
    <cellStyle name="Normal 65 7" xfId="1365"/>
    <cellStyle name="Normal 65 8" xfId="1572"/>
    <cellStyle name="Normal 65 9" xfId="1774"/>
    <cellStyle name="Normal 66" xfId="100"/>
    <cellStyle name="Normal 66 10" xfId="2076"/>
    <cellStyle name="Normal 66 11" xfId="3121"/>
    <cellStyle name="Normal 66 2" xfId="348"/>
    <cellStyle name="Normal 66 3" xfId="532"/>
    <cellStyle name="Normal 66 4" xfId="742"/>
    <cellStyle name="Normal 66 5" xfId="951"/>
    <cellStyle name="Normal 66 6" xfId="1160"/>
    <cellStyle name="Normal 66 7" xfId="1366"/>
    <cellStyle name="Normal 66 8" xfId="1573"/>
    <cellStyle name="Normal 66 9" xfId="1775"/>
    <cellStyle name="Normal 67" xfId="101"/>
    <cellStyle name="Normal 67 10" xfId="2077"/>
    <cellStyle name="Normal 67 11" xfId="3122"/>
    <cellStyle name="Normal 67 2" xfId="349"/>
    <cellStyle name="Normal 67 3" xfId="533"/>
    <cellStyle name="Normal 67 4" xfId="743"/>
    <cellStyle name="Normal 67 5" xfId="952"/>
    <cellStyle name="Normal 67 6" xfId="1161"/>
    <cellStyle name="Normal 67 7" xfId="1367"/>
    <cellStyle name="Normal 67 8" xfId="1574"/>
    <cellStyle name="Normal 67 9" xfId="1776"/>
    <cellStyle name="Normal 68" xfId="102"/>
    <cellStyle name="Normal 68 10" xfId="2078"/>
    <cellStyle name="Normal 68 11" xfId="3123"/>
    <cellStyle name="Normal 68 2" xfId="350"/>
    <cellStyle name="Normal 68 3" xfId="534"/>
    <cellStyle name="Normal 68 4" xfId="744"/>
    <cellStyle name="Normal 68 5" xfId="953"/>
    <cellStyle name="Normal 68 6" xfId="1162"/>
    <cellStyle name="Normal 68 7" xfId="1368"/>
    <cellStyle name="Normal 68 8" xfId="1575"/>
    <cellStyle name="Normal 68 9" xfId="1777"/>
    <cellStyle name="Normal 69" xfId="103"/>
    <cellStyle name="Normal 69 10" xfId="2079"/>
    <cellStyle name="Normal 69 11" xfId="3124"/>
    <cellStyle name="Normal 69 2" xfId="351"/>
    <cellStyle name="Normal 69 3" xfId="535"/>
    <cellStyle name="Normal 69 4" xfId="745"/>
    <cellStyle name="Normal 69 5" xfId="954"/>
    <cellStyle name="Normal 69 6" xfId="1163"/>
    <cellStyle name="Normal 69 7" xfId="1369"/>
    <cellStyle name="Normal 69 8" xfId="1576"/>
    <cellStyle name="Normal 69 9" xfId="1778"/>
    <cellStyle name="Normal 7" xfId="59"/>
    <cellStyle name="Normal 7 10" xfId="484"/>
    <cellStyle name="Normal 7 11" xfId="694"/>
    <cellStyle name="Normal 7 12" xfId="903"/>
    <cellStyle name="Normal 7 13" xfId="1112"/>
    <cellStyle name="Normal 7 14" xfId="1318"/>
    <cellStyle name="Normal 7 15" xfId="1525"/>
    <cellStyle name="Normal 7 16" xfId="1727"/>
    <cellStyle name="Normal 7 17" xfId="1929"/>
    <cellStyle name="Normal 7 18" xfId="3125"/>
    <cellStyle name="Normal 7 2" xfId="111"/>
    <cellStyle name="Normal 7 2 10" xfId="2088"/>
    <cellStyle name="Normal 7 2 10 2" xfId="2595"/>
    <cellStyle name="Normal 7 2 10 3" xfId="2982"/>
    <cellStyle name="Normal 7 2 11" xfId="2249"/>
    <cellStyle name="Normal 7 2 12" xfId="2636"/>
    <cellStyle name="Normal 7 2 2" xfId="257"/>
    <cellStyle name="Normal 7 2 2 2" xfId="2286"/>
    <cellStyle name="Normal 7 2 2 3" xfId="2673"/>
    <cellStyle name="Normal 7 2 3" xfId="544"/>
    <cellStyle name="Normal 7 2 3 2" xfId="2333"/>
    <cellStyle name="Normal 7 2 3 3" xfId="2720"/>
    <cellStyle name="Normal 7 2 4" xfId="754"/>
    <cellStyle name="Normal 7 2 4 2" xfId="2368"/>
    <cellStyle name="Normal 7 2 4 3" xfId="2755"/>
    <cellStyle name="Normal 7 2 5" xfId="963"/>
    <cellStyle name="Normal 7 2 5 2" xfId="2403"/>
    <cellStyle name="Normal 7 2 5 3" xfId="2790"/>
    <cellStyle name="Normal 7 2 6" xfId="1172"/>
    <cellStyle name="Normal 7 2 6 2" xfId="2438"/>
    <cellStyle name="Normal 7 2 6 3" xfId="2825"/>
    <cellStyle name="Normal 7 2 7" xfId="1378"/>
    <cellStyle name="Normal 7 2 7 2" xfId="2469"/>
    <cellStyle name="Normal 7 2 7 3" xfId="2856"/>
    <cellStyle name="Normal 7 2 8" xfId="1585"/>
    <cellStyle name="Normal 7 2 8 2" xfId="2502"/>
    <cellStyle name="Normal 7 2 8 3" xfId="2889"/>
    <cellStyle name="Normal 7 2 9" xfId="1787"/>
    <cellStyle name="Normal 7 2 9 2" xfId="2531"/>
    <cellStyle name="Normal 7 2 9 3" xfId="2918"/>
    <cellStyle name="Normal 7 3" xfId="229"/>
    <cellStyle name="Normal 7 3 10" xfId="2206"/>
    <cellStyle name="Normal 7 3 10 2" xfId="2599"/>
    <cellStyle name="Normal 7 3 10 3" xfId="2986"/>
    <cellStyle name="Normal 7 3 11" xfId="2253"/>
    <cellStyle name="Normal 7 3 12" xfId="2640"/>
    <cellStyle name="Normal 7 3 2" xfId="261"/>
    <cellStyle name="Normal 7 3 2 2" xfId="2290"/>
    <cellStyle name="Normal 7 3 2 3" xfId="2677"/>
    <cellStyle name="Normal 7 3 3" xfId="663"/>
    <cellStyle name="Normal 7 3 3 2" xfId="2338"/>
    <cellStyle name="Normal 7 3 3 3" xfId="2725"/>
    <cellStyle name="Normal 7 3 4" xfId="873"/>
    <cellStyle name="Normal 7 3 4 2" xfId="2373"/>
    <cellStyle name="Normal 7 3 4 3" xfId="2760"/>
    <cellStyle name="Normal 7 3 5" xfId="1081"/>
    <cellStyle name="Normal 7 3 5 2" xfId="2407"/>
    <cellStyle name="Normal 7 3 5 3" xfId="2794"/>
    <cellStyle name="Normal 7 3 6" xfId="1291"/>
    <cellStyle name="Normal 7 3 6 2" xfId="2443"/>
    <cellStyle name="Normal 7 3 6 3" xfId="2830"/>
    <cellStyle name="Normal 7 3 7" xfId="1496"/>
    <cellStyle name="Normal 7 3 7 2" xfId="2473"/>
    <cellStyle name="Normal 7 3 7 3" xfId="2860"/>
    <cellStyle name="Normal 7 3 8" xfId="1703"/>
    <cellStyle name="Normal 7 3 8 2" xfId="2506"/>
    <cellStyle name="Normal 7 3 8 3" xfId="2893"/>
    <cellStyle name="Normal 7 3 9" xfId="1905"/>
    <cellStyle name="Normal 7 3 9 2" xfId="2535"/>
    <cellStyle name="Normal 7 3 9 3" xfId="2922"/>
    <cellStyle name="Normal 7 4" xfId="233"/>
    <cellStyle name="Normal 7 4 10" xfId="2210"/>
    <cellStyle name="Normal 7 4 10 2" xfId="2603"/>
    <cellStyle name="Normal 7 4 10 3" xfId="2990"/>
    <cellStyle name="Normal 7 4 11" xfId="2257"/>
    <cellStyle name="Normal 7 4 12" xfId="2644"/>
    <cellStyle name="Normal 7 4 2" xfId="265"/>
    <cellStyle name="Normal 7 4 2 2" xfId="2294"/>
    <cellStyle name="Normal 7 4 2 3" xfId="2681"/>
    <cellStyle name="Normal 7 4 3" xfId="667"/>
    <cellStyle name="Normal 7 4 3 2" xfId="2342"/>
    <cellStyle name="Normal 7 4 3 3" xfId="2729"/>
    <cellStyle name="Normal 7 4 4" xfId="877"/>
    <cellStyle name="Normal 7 4 4 2" xfId="2377"/>
    <cellStyle name="Normal 7 4 4 3" xfId="2764"/>
    <cellStyle name="Normal 7 4 5" xfId="1085"/>
    <cellStyle name="Normal 7 4 5 2" xfId="2411"/>
    <cellStyle name="Normal 7 4 5 3" xfId="2798"/>
    <cellStyle name="Normal 7 4 6" xfId="1295"/>
    <cellStyle name="Normal 7 4 6 2" xfId="2447"/>
    <cellStyle name="Normal 7 4 6 3" xfId="2834"/>
    <cellStyle name="Normal 7 4 7" xfId="1500"/>
    <cellStyle name="Normal 7 4 7 2" xfId="2477"/>
    <cellStyle name="Normal 7 4 7 3" xfId="2864"/>
    <cellStyle name="Normal 7 4 8" xfId="1707"/>
    <cellStyle name="Normal 7 4 8 2" xfId="2510"/>
    <cellStyle name="Normal 7 4 8 3" xfId="2897"/>
    <cellStyle name="Normal 7 4 9" xfId="1909"/>
    <cellStyle name="Normal 7 4 9 2" xfId="2539"/>
    <cellStyle name="Normal 7 4 9 3" xfId="2926"/>
    <cellStyle name="Normal 7 5" xfId="237"/>
    <cellStyle name="Normal 7 5 10" xfId="2214"/>
    <cellStyle name="Normal 7 5 10 2" xfId="2607"/>
    <cellStyle name="Normal 7 5 10 3" xfId="2994"/>
    <cellStyle name="Normal 7 5 11" xfId="2261"/>
    <cellStyle name="Normal 7 5 12" xfId="2648"/>
    <cellStyle name="Normal 7 5 2" xfId="269"/>
    <cellStyle name="Normal 7 5 2 2" xfId="2298"/>
    <cellStyle name="Normal 7 5 2 3" xfId="2685"/>
    <cellStyle name="Normal 7 5 3" xfId="671"/>
    <cellStyle name="Normal 7 5 3 2" xfId="2346"/>
    <cellStyle name="Normal 7 5 3 3" xfId="2733"/>
    <cellStyle name="Normal 7 5 4" xfId="881"/>
    <cellStyle name="Normal 7 5 4 2" xfId="2381"/>
    <cellStyle name="Normal 7 5 4 3" xfId="2768"/>
    <cellStyle name="Normal 7 5 5" xfId="1089"/>
    <cellStyle name="Normal 7 5 5 2" xfId="2415"/>
    <cellStyle name="Normal 7 5 5 3" xfId="2802"/>
    <cellStyle name="Normal 7 5 6" xfId="1299"/>
    <cellStyle name="Normal 7 5 6 2" xfId="2451"/>
    <cellStyle name="Normal 7 5 6 3" xfId="2838"/>
    <cellStyle name="Normal 7 5 7" xfId="1504"/>
    <cellStyle name="Normal 7 5 7 2" xfId="2481"/>
    <cellStyle name="Normal 7 5 7 3" xfId="2868"/>
    <cellStyle name="Normal 7 5 8" xfId="1711"/>
    <cellStyle name="Normal 7 5 8 2" xfId="2514"/>
    <cellStyle name="Normal 7 5 8 3" xfId="2901"/>
    <cellStyle name="Normal 7 5 9" xfId="1913"/>
    <cellStyle name="Normal 7 5 9 2" xfId="2543"/>
    <cellStyle name="Normal 7 5 9 3" xfId="2930"/>
    <cellStyle name="Normal 7 6" xfId="242"/>
    <cellStyle name="Normal 7 6 10" xfId="2219"/>
    <cellStyle name="Normal 7 6 10 2" xfId="2612"/>
    <cellStyle name="Normal 7 6 10 3" xfId="2999"/>
    <cellStyle name="Normal 7 6 11" xfId="2266"/>
    <cellStyle name="Normal 7 6 12" xfId="2653"/>
    <cellStyle name="Normal 7 6 2" xfId="274"/>
    <cellStyle name="Normal 7 6 2 2" xfId="2303"/>
    <cellStyle name="Normal 7 6 2 3" xfId="2690"/>
    <cellStyle name="Normal 7 6 3" xfId="676"/>
    <cellStyle name="Normal 7 6 3 2" xfId="2351"/>
    <cellStyle name="Normal 7 6 3 3" xfId="2738"/>
    <cellStyle name="Normal 7 6 4" xfId="886"/>
    <cellStyle name="Normal 7 6 4 2" xfId="2386"/>
    <cellStyle name="Normal 7 6 4 3" xfId="2773"/>
    <cellStyle name="Normal 7 6 5" xfId="1094"/>
    <cellStyle name="Normal 7 6 5 2" xfId="2420"/>
    <cellStyle name="Normal 7 6 5 3" xfId="2807"/>
    <cellStyle name="Normal 7 6 6" xfId="1304"/>
    <cellStyle name="Normal 7 6 6 2" xfId="2456"/>
    <cellStyle name="Normal 7 6 6 3" xfId="2843"/>
    <cellStyle name="Normal 7 6 7" xfId="1509"/>
    <cellStyle name="Normal 7 6 7 2" xfId="2486"/>
    <cellStyle name="Normal 7 6 7 3" xfId="2873"/>
    <cellStyle name="Normal 7 6 8" xfId="1716"/>
    <cellStyle name="Normal 7 6 8 2" xfId="2519"/>
    <cellStyle name="Normal 7 6 8 3" xfId="2906"/>
    <cellStyle name="Normal 7 6 9" xfId="1918"/>
    <cellStyle name="Normal 7 6 9 2" xfId="2548"/>
    <cellStyle name="Normal 7 6 9 3" xfId="2935"/>
    <cellStyle name="Normal 7 7" xfId="246"/>
    <cellStyle name="Normal 7 7 10" xfId="2223"/>
    <cellStyle name="Normal 7 7 10 2" xfId="2616"/>
    <cellStyle name="Normal 7 7 10 3" xfId="3003"/>
    <cellStyle name="Normal 7 7 11" xfId="2270"/>
    <cellStyle name="Normal 7 7 12" xfId="2657"/>
    <cellStyle name="Normal 7 7 2" xfId="278"/>
    <cellStyle name="Normal 7 7 2 2" xfId="2307"/>
    <cellStyle name="Normal 7 7 2 3" xfId="2694"/>
    <cellStyle name="Normal 7 7 3" xfId="680"/>
    <cellStyle name="Normal 7 7 3 2" xfId="2355"/>
    <cellStyle name="Normal 7 7 3 3" xfId="2742"/>
    <cellStyle name="Normal 7 7 4" xfId="890"/>
    <cellStyle name="Normal 7 7 4 2" xfId="2390"/>
    <cellStyle name="Normal 7 7 4 3" xfId="2777"/>
    <cellStyle name="Normal 7 7 5" xfId="1098"/>
    <cellStyle name="Normal 7 7 5 2" xfId="2424"/>
    <cellStyle name="Normal 7 7 5 3" xfId="2811"/>
    <cellStyle name="Normal 7 7 6" xfId="1308"/>
    <cellStyle name="Normal 7 7 6 2" xfId="2460"/>
    <cellStyle name="Normal 7 7 6 3" xfId="2847"/>
    <cellStyle name="Normal 7 7 7" xfId="1513"/>
    <cellStyle name="Normal 7 7 7 2" xfId="2490"/>
    <cellStyle name="Normal 7 7 7 3" xfId="2877"/>
    <cellStyle name="Normal 7 7 8" xfId="1720"/>
    <cellStyle name="Normal 7 7 8 2" xfId="2523"/>
    <cellStyle name="Normal 7 7 8 3" xfId="2910"/>
    <cellStyle name="Normal 7 7 9" xfId="1922"/>
    <cellStyle name="Normal 7 7 9 2" xfId="2552"/>
    <cellStyle name="Normal 7 7 9 3" xfId="2939"/>
    <cellStyle name="Normal 7 8" xfId="250"/>
    <cellStyle name="Normal 7 8 10" xfId="2227"/>
    <cellStyle name="Normal 7 8 10 2" xfId="2620"/>
    <cellStyle name="Normal 7 8 10 3" xfId="3007"/>
    <cellStyle name="Normal 7 8 11" xfId="2274"/>
    <cellStyle name="Normal 7 8 12" xfId="2661"/>
    <cellStyle name="Normal 7 8 2" xfId="282"/>
    <cellStyle name="Normal 7 8 2 2" xfId="2311"/>
    <cellStyle name="Normal 7 8 2 3" xfId="2698"/>
    <cellStyle name="Normal 7 8 3" xfId="684"/>
    <cellStyle name="Normal 7 8 3 2" xfId="2359"/>
    <cellStyle name="Normal 7 8 3 3" xfId="2746"/>
    <cellStyle name="Normal 7 8 4" xfId="894"/>
    <cellStyle name="Normal 7 8 4 2" xfId="2394"/>
    <cellStyle name="Normal 7 8 4 3" xfId="2781"/>
    <cellStyle name="Normal 7 8 5" xfId="1102"/>
    <cellStyle name="Normal 7 8 5 2" xfId="2428"/>
    <cellStyle name="Normal 7 8 5 3" xfId="2815"/>
    <cellStyle name="Normal 7 8 6" xfId="1312"/>
    <cellStyle name="Normal 7 8 6 2" xfId="2464"/>
    <cellStyle name="Normal 7 8 6 3" xfId="2851"/>
    <cellStyle name="Normal 7 8 7" xfId="1517"/>
    <cellStyle name="Normal 7 8 7 2" xfId="2494"/>
    <cellStyle name="Normal 7 8 7 3" xfId="2881"/>
    <cellStyle name="Normal 7 8 8" xfId="1724"/>
    <cellStyle name="Normal 7 8 8 2" xfId="2527"/>
    <cellStyle name="Normal 7 8 8 3" xfId="2914"/>
    <cellStyle name="Normal 7 8 9" xfId="1926"/>
    <cellStyle name="Normal 7 8 9 2" xfId="2556"/>
    <cellStyle name="Normal 7 8 9 3" xfId="2943"/>
    <cellStyle name="Normal 7 9" xfId="300"/>
    <cellStyle name="Normal 70" xfId="46"/>
    <cellStyle name="Normal 71" xfId="104"/>
    <cellStyle name="Normal 71 10" xfId="2080"/>
    <cellStyle name="Normal 71 11" xfId="3126"/>
    <cellStyle name="Normal 71 2" xfId="352"/>
    <cellStyle name="Normal 71 3" xfId="536"/>
    <cellStyle name="Normal 71 4" xfId="746"/>
    <cellStyle name="Normal 71 5" xfId="955"/>
    <cellStyle name="Normal 71 6" xfId="1164"/>
    <cellStyle name="Normal 71 7" xfId="1370"/>
    <cellStyle name="Normal 71 8" xfId="1577"/>
    <cellStyle name="Normal 71 9" xfId="1779"/>
    <cellStyle name="Normal 72" xfId="26"/>
    <cellStyle name="Normal 72 10" xfId="2081"/>
    <cellStyle name="Normal 72 11" xfId="3127"/>
    <cellStyle name="Normal 72 2" xfId="353"/>
    <cellStyle name="Normal 72 3" xfId="537"/>
    <cellStyle name="Normal 72 4" xfId="747"/>
    <cellStyle name="Normal 72 5" xfId="956"/>
    <cellStyle name="Normal 72 6" xfId="1165"/>
    <cellStyle name="Normal 72 7" xfId="1371"/>
    <cellStyle name="Normal 72 8" xfId="1578"/>
    <cellStyle name="Normal 72 9" xfId="1780"/>
    <cellStyle name="Normal 73" xfId="105"/>
    <cellStyle name="Normal 73 10" xfId="2082"/>
    <cellStyle name="Normal 73 11" xfId="3128"/>
    <cellStyle name="Normal 73 2" xfId="354"/>
    <cellStyle name="Normal 73 3" xfId="538"/>
    <cellStyle name="Normal 73 4" xfId="748"/>
    <cellStyle name="Normal 73 5" xfId="957"/>
    <cellStyle name="Normal 73 6" xfId="1166"/>
    <cellStyle name="Normal 73 7" xfId="1372"/>
    <cellStyle name="Normal 73 8" xfId="1579"/>
    <cellStyle name="Normal 73 9" xfId="1781"/>
    <cellStyle name="Normal 74" xfId="106"/>
    <cellStyle name="Normal 74 10" xfId="2083"/>
    <cellStyle name="Normal 74 11" xfId="3129"/>
    <cellStyle name="Normal 74 2" xfId="355"/>
    <cellStyle name="Normal 74 3" xfId="539"/>
    <cellStyle name="Normal 74 4" xfId="749"/>
    <cellStyle name="Normal 74 5" xfId="958"/>
    <cellStyle name="Normal 74 6" xfId="1167"/>
    <cellStyle name="Normal 74 7" xfId="1373"/>
    <cellStyle name="Normal 74 8" xfId="1580"/>
    <cellStyle name="Normal 74 9" xfId="1782"/>
    <cellStyle name="Normal 75" xfId="107"/>
    <cellStyle name="Normal 75 10" xfId="2084"/>
    <cellStyle name="Normal 75 11" xfId="3130"/>
    <cellStyle name="Normal 75 2" xfId="356"/>
    <cellStyle name="Normal 75 3" xfId="540"/>
    <cellStyle name="Normal 75 4" xfId="750"/>
    <cellStyle name="Normal 75 5" xfId="959"/>
    <cellStyle name="Normal 75 6" xfId="1168"/>
    <cellStyle name="Normal 75 7" xfId="1374"/>
    <cellStyle name="Normal 75 8" xfId="1581"/>
    <cellStyle name="Normal 75 9" xfId="1783"/>
    <cellStyle name="Normal 76" xfId="108"/>
    <cellStyle name="Normal 76 10" xfId="2085"/>
    <cellStyle name="Normal 76 11" xfId="3131"/>
    <cellStyle name="Normal 76 2" xfId="357"/>
    <cellStyle name="Normal 76 3" xfId="541"/>
    <cellStyle name="Normal 76 4" xfId="751"/>
    <cellStyle name="Normal 76 5" xfId="960"/>
    <cellStyle name="Normal 76 6" xfId="1169"/>
    <cellStyle name="Normal 76 7" xfId="1375"/>
    <cellStyle name="Normal 76 8" xfId="1582"/>
    <cellStyle name="Normal 76 9" xfId="1784"/>
    <cellStyle name="Normal 77" xfId="109"/>
    <cellStyle name="Normal 77 10" xfId="2086"/>
    <cellStyle name="Normal 77 11" xfId="3132"/>
    <cellStyle name="Normal 77 2" xfId="358"/>
    <cellStyle name="Normal 77 3" xfId="542"/>
    <cellStyle name="Normal 77 4" xfId="752"/>
    <cellStyle name="Normal 77 5" xfId="961"/>
    <cellStyle name="Normal 77 6" xfId="1170"/>
    <cellStyle name="Normal 77 7" xfId="1376"/>
    <cellStyle name="Normal 77 8" xfId="1583"/>
    <cellStyle name="Normal 77 9" xfId="1785"/>
    <cellStyle name="Normal 78" xfId="47"/>
    <cellStyle name="Normal 79" xfId="48"/>
    <cellStyle name="Normal 8" xfId="60"/>
    <cellStyle name="Normal 8 10" xfId="485"/>
    <cellStyle name="Normal 8 11" xfId="695"/>
    <cellStyle name="Normal 8 12" xfId="904"/>
    <cellStyle name="Normal 8 13" xfId="1113"/>
    <cellStyle name="Normal 8 14" xfId="1319"/>
    <cellStyle name="Normal 8 15" xfId="1526"/>
    <cellStyle name="Normal 8 16" xfId="1728"/>
    <cellStyle name="Normal 8 17" xfId="1954"/>
    <cellStyle name="Normal 8 18" xfId="3133"/>
    <cellStyle name="Normal 8 2" xfId="112"/>
    <cellStyle name="Normal 8 2 10" xfId="2089"/>
    <cellStyle name="Normal 8 2 10 2" xfId="2596"/>
    <cellStyle name="Normal 8 2 10 3" xfId="2983"/>
    <cellStyle name="Normal 8 2 11" xfId="2250"/>
    <cellStyle name="Normal 8 2 12" xfId="2637"/>
    <cellStyle name="Normal 8 2 2" xfId="258"/>
    <cellStyle name="Normal 8 2 2 2" xfId="2287"/>
    <cellStyle name="Normal 8 2 2 3" xfId="2674"/>
    <cellStyle name="Normal 8 2 3" xfId="545"/>
    <cellStyle name="Normal 8 2 3 2" xfId="2334"/>
    <cellStyle name="Normal 8 2 3 3" xfId="2721"/>
    <cellStyle name="Normal 8 2 4" xfId="755"/>
    <cellStyle name="Normal 8 2 4 2" xfId="2369"/>
    <cellStyle name="Normal 8 2 4 3" xfId="2756"/>
    <cellStyle name="Normal 8 2 5" xfId="964"/>
    <cellStyle name="Normal 8 2 5 2" xfId="2404"/>
    <cellStyle name="Normal 8 2 5 3" xfId="2791"/>
    <cellStyle name="Normal 8 2 6" xfId="1173"/>
    <cellStyle name="Normal 8 2 6 2" xfId="2439"/>
    <cellStyle name="Normal 8 2 6 3" xfId="2826"/>
    <cellStyle name="Normal 8 2 7" xfId="1379"/>
    <cellStyle name="Normal 8 2 7 2" xfId="2470"/>
    <cellStyle name="Normal 8 2 7 3" xfId="2857"/>
    <cellStyle name="Normal 8 2 8" xfId="1586"/>
    <cellStyle name="Normal 8 2 8 2" xfId="2503"/>
    <cellStyle name="Normal 8 2 8 3" xfId="2890"/>
    <cellStyle name="Normal 8 2 9" xfId="1788"/>
    <cellStyle name="Normal 8 2 9 2" xfId="2532"/>
    <cellStyle name="Normal 8 2 9 3" xfId="2919"/>
    <cellStyle name="Normal 8 3" xfId="230"/>
    <cellStyle name="Normal 8 3 10" xfId="2207"/>
    <cellStyle name="Normal 8 3 10 2" xfId="2600"/>
    <cellStyle name="Normal 8 3 10 3" xfId="2987"/>
    <cellStyle name="Normal 8 3 11" xfId="2254"/>
    <cellStyle name="Normal 8 3 12" xfId="2641"/>
    <cellStyle name="Normal 8 3 2" xfId="262"/>
    <cellStyle name="Normal 8 3 2 2" xfId="2291"/>
    <cellStyle name="Normal 8 3 2 3" xfId="2678"/>
    <cellStyle name="Normal 8 3 3" xfId="664"/>
    <cellStyle name="Normal 8 3 3 2" xfId="2339"/>
    <cellStyle name="Normal 8 3 3 3" xfId="2726"/>
    <cellStyle name="Normal 8 3 4" xfId="874"/>
    <cellStyle name="Normal 8 3 4 2" xfId="2374"/>
    <cellStyle name="Normal 8 3 4 3" xfId="2761"/>
    <cellStyle name="Normal 8 3 5" xfId="1082"/>
    <cellStyle name="Normal 8 3 5 2" xfId="2408"/>
    <cellStyle name="Normal 8 3 5 3" xfId="2795"/>
    <cellStyle name="Normal 8 3 6" xfId="1292"/>
    <cellStyle name="Normal 8 3 6 2" xfId="2444"/>
    <cellStyle name="Normal 8 3 6 3" xfId="2831"/>
    <cellStyle name="Normal 8 3 7" xfId="1497"/>
    <cellStyle name="Normal 8 3 7 2" xfId="2474"/>
    <cellStyle name="Normal 8 3 7 3" xfId="2861"/>
    <cellStyle name="Normal 8 3 8" xfId="1704"/>
    <cellStyle name="Normal 8 3 8 2" xfId="2507"/>
    <cellStyle name="Normal 8 3 8 3" xfId="2894"/>
    <cellStyle name="Normal 8 3 9" xfId="1906"/>
    <cellStyle name="Normal 8 3 9 2" xfId="2536"/>
    <cellStyle name="Normal 8 3 9 3" xfId="2923"/>
    <cellStyle name="Normal 8 4" xfId="234"/>
    <cellStyle name="Normal 8 4 10" xfId="2211"/>
    <cellStyle name="Normal 8 4 10 2" xfId="2604"/>
    <cellStyle name="Normal 8 4 10 3" xfId="2991"/>
    <cellStyle name="Normal 8 4 11" xfId="2258"/>
    <cellStyle name="Normal 8 4 12" xfId="2645"/>
    <cellStyle name="Normal 8 4 2" xfId="266"/>
    <cellStyle name="Normal 8 4 2 2" xfId="2295"/>
    <cellStyle name="Normal 8 4 2 3" xfId="2682"/>
    <cellStyle name="Normal 8 4 3" xfId="668"/>
    <cellStyle name="Normal 8 4 3 2" xfId="2343"/>
    <cellStyle name="Normal 8 4 3 3" xfId="2730"/>
    <cellStyle name="Normal 8 4 4" xfId="878"/>
    <cellStyle name="Normal 8 4 4 2" xfId="2378"/>
    <cellStyle name="Normal 8 4 4 3" xfId="2765"/>
    <cellStyle name="Normal 8 4 5" xfId="1086"/>
    <cellStyle name="Normal 8 4 5 2" xfId="2412"/>
    <cellStyle name="Normal 8 4 5 3" xfId="2799"/>
    <cellStyle name="Normal 8 4 6" xfId="1296"/>
    <cellStyle name="Normal 8 4 6 2" xfId="2448"/>
    <cellStyle name="Normal 8 4 6 3" xfId="2835"/>
    <cellStyle name="Normal 8 4 7" xfId="1501"/>
    <cellStyle name="Normal 8 4 7 2" xfId="2478"/>
    <cellStyle name="Normal 8 4 7 3" xfId="2865"/>
    <cellStyle name="Normal 8 4 8" xfId="1708"/>
    <cellStyle name="Normal 8 4 8 2" xfId="2511"/>
    <cellStyle name="Normal 8 4 8 3" xfId="2898"/>
    <cellStyle name="Normal 8 4 9" xfId="1910"/>
    <cellStyle name="Normal 8 4 9 2" xfId="2540"/>
    <cellStyle name="Normal 8 4 9 3" xfId="2927"/>
    <cellStyle name="Normal 8 5" xfId="238"/>
    <cellStyle name="Normal 8 5 10" xfId="2215"/>
    <cellStyle name="Normal 8 5 10 2" xfId="2608"/>
    <cellStyle name="Normal 8 5 10 3" xfId="2995"/>
    <cellStyle name="Normal 8 5 11" xfId="2262"/>
    <cellStyle name="Normal 8 5 12" xfId="2649"/>
    <cellStyle name="Normal 8 5 2" xfId="270"/>
    <cellStyle name="Normal 8 5 2 2" xfId="2299"/>
    <cellStyle name="Normal 8 5 2 3" xfId="2686"/>
    <cellStyle name="Normal 8 5 3" xfId="672"/>
    <cellStyle name="Normal 8 5 3 2" xfId="2347"/>
    <cellStyle name="Normal 8 5 3 3" xfId="2734"/>
    <cellStyle name="Normal 8 5 4" xfId="882"/>
    <cellStyle name="Normal 8 5 4 2" xfId="2382"/>
    <cellStyle name="Normal 8 5 4 3" xfId="2769"/>
    <cellStyle name="Normal 8 5 5" xfId="1090"/>
    <cellStyle name="Normal 8 5 5 2" xfId="2416"/>
    <cellStyle name="Normal 8 5 5 3" xfId="2803"/>
    <cellStyle name="Normal 8 5 6" xfId="1300"/>
    <cellStyle name="Normal 8 5 6 2" xfId="2452"/>
    <cellStyle name="Normal 8 5 6 3" xfId="2839"/>
    <cellStyle name="Normal 8 5 7" xfId="1505"/>
    <cellStyle name="Normal 8 5 7 2" xfId="2482"/>
    <cellStyle name="Normal 8 5 7 3" xfId="2869"/>
    <cellStyle name="Normal 8 5 8" xfId="1712"/>
    <cellStyle name="Normal 8 5 8 2" xfId="2515"/>
    <cellStyle name="Normal 8 5 8 3" xfId="2902"/>
    <cellStyle name="Normal 8 5 9" xfId="1914"/>
    <cellStyle name="Normal 8 5 9 2" xfId="2544"/>
    <cellStyle name="Normal 8 5 9 3" xfId="2931"/>
    <cellStyle name="Normal 8 6" xfId="241"/>
    <cellStyle name="Normal 8 6 10" xfId="2218"/>
    <cellStyle name="Normal 8 6 10 2" xfId="2611"/>
    <cellStyle name="Normal 8 6 10 3" xfId="2998"/>
    <cellStyle name="Normal 8 6 11" xfId="2265"/>
    <cellStyle name="Normal 8 6 12" xfId="2652"/>
    <cellStyle name="Normal 8 6 2" xfId="273"/>
    <cellStyle name="Normal 8 6 2 2" xfId="2302"/>
    <cellStyle name="Normal 8 6 2 3" xfId="2689"/>
    <cellStyle name="Normal 8 6 3" xfId="675"/>
    <cellStyle name="Normal 8 6 3 2" xfId="2350"/>
    <cellStyle name="Normal 8 6 3 3" xfId="2737"/>
    <cellStyle name="Normal 8 6 4" xfId="885"/>
    <cellStyle name="Normal 8 6 4 2" xfId="2385"/>
    <cellStyle name="Normal 8 6 4 3" xfId="2772"/>
    <cellStyle name="Normal 8 6 5" xfId="1093"/>
    <cellStyle name="Normal 8 6 5 2" xfId="2419"/>
    <cellStyle name="Normal 8 6 5 3" xfId="2806"/>
    <cellStyle name="Normal 8 6 6" xfId="1303"/>
    <cellStyle name="Normal 8 6 6 2" xfId="2455"/>
    <cellStyle name="Normal 8 6 6 3" xfId="2842"/>
    <cellStyle name="Normal 8 6 7" xfId="1508"/>
    <cellStyle name="Normal 8 6 7 2" xfId="2485"/>
    <cellStyle name="Normal 8 6 7 3" xfId="2872"/>
    <cellStyle name="Normal 8 6 8" xfId="1715"/>
    <cellStyle name="Normal 8 6 8 2" xfId="2518"/>
    <cellStyle name="Normal 8 6 8 3" xfId="2905"/>
    <cellStyle name="Normal 8 6 9" xfId="1917"/>
    <cellStyle name="Normal 8 6 9 2" xfId="2547"/>
    <cellStyle name="Normal 8 6 9 3" xfId="2934"/>
    <cellStyle name="Normal 8 7" xfId="245"/>
    <cellStyle name="Normal 8 7 10" xfId="2222"/>
    <cellStyle name="Normal 8 7 10 2" xfId="2615"/>
    <cellStyle name="Normal 8 7 10 3" xfId="3002"/>
    <cellStyle name="Normal 8 7 11" xfId="2269"/>
    <cellStyle name="Normal 8 7 12" xfId="2656"/>
    <cellStyle name="Normal 8 7 2" xfId="277"/>
    <cellStyle name="Normal 8 7 2 2" xfId="2306"/>
    <cellStyle name="Normal 8 7 2 3" xfId="2693"/>
    <cellStyle name="Normal 8 7 3" xfId="679"/>
    <cellStyle name="Normal 8 7 3 2" xfId="2354"/>
    <cellStyle name="Normal 8 7 3 3" xfId="2741"/>
    <cellStyle name="Normal 8 7 4" xfId="889"/>
    <cellStyle name="Normal 8 7 4 2" xfId="2389"/>
    <cellStyle name="Normal 8 7 4 3" xfId="2776"/>
    <cellStyle name="Normal 8 7 5" xfId="1097"/>
    <cellStyle name="Normal 8 7 5 2" xfId="2423"/>
    <cellStyle name="Normal 8 7 5 3" xfId="2810"/>
    <cellStyle name="Normal 8 7 6" xfId="1307"/>
    <cellStyle name="Normal 8 7 6 2" xfId="2459"/>
    <cellStyle name="Normal 8 7 6 3" xfId="2846"/>
    <cellStyle name="Normal 8 7 7" xfId="1512"/>
    <cellStyle name="Normal 8 7 7 2" xfId="2489"/>
    <cellStyle name="Normal 8 7 7 3" xfId="2876"/>
    <cellStyle name="Normal 8 7 8" xfId="1719"/>
    <cellStyle name="Normal 8 7 8 2" xfId="2522"/>
    <cellStyle name="Normal 8 7 8 3" xfId="2909"/>
    <cellStyle name="Normal 8 7 9" xfId="1921"/>
    <cellStyle name="Normal 8 7 9 2" xfId="2551"/>
    <cellStyle name="Normal 8 7 9 3" xfId="2938"/>
    <cellStyle name="Normal 8 8" xfId="249"/>
    <cellStyle name="Normal 8 8 10" xfId="2226"/>
    <cellStyle name="Normal 8 8 10 2" xfId="2619"/>
    <cellStyle name="Normal 8 8 10 3" xfId="3006"/>
    <cellStyle name="Normal 8 8 11" xfId="2273"/>
    <cellStyle name="Normal 8 8 12" xfId="2660"/>
    <cellStyle name="Normal 8 8 2" xfId="281"/>
    <cellStyle name="Normal 8 8 2 2" xfId="2310"/>
    <cellStyle name="Normal 8 8 2 3" xfId="2697"/>
    <cellStyle name="Normal 8 8 3" xfId="683"/>
    <cellStyle name="Normal 8 8 3 2" xfId="2358"/>
    <cellStyle name="Normal 8 8 3 3" xfId="2745"/>
    <cellStyle name="Normal 8 8 4" xfId="893"/>
    <cellStyle name="Normal 8 8 4 2" xfId="2393"/>
    <cellStyle name="Normal 8 8 4 3" xfId="2780"/>
    <cellStyle name="Normal 8 8 5" xfId="1101"/>
    <cellStyle name="Normal 8 8 5 2" xfId="2427"/>
    <cellStyle name="Normal 8 8 5 3" xfId="2814"/>
    <cellStyle name="Normal 8 8 6" xfId="1311"/>
    <cellStyle name="Normal 8 8 6 2" xfId="2463"/>
    <cellStyle name="Normal 8 8 6 3" xfId="2850"/>
    <cellStyle name="Normal 8 8 7" xfId="1516"/>
    <cellStyle name="Normal 8 8 7 2" xfId="2493"/>
    <cellStyle name="Normal 8 8 7 3" xfId="2880"/>
    <cellStyle name="Normal 8 8 8" xfId="1723"/>
    <cellStyle name="Normal 8 8 8 2" xfId="2526"/>
    <cellStyle name="Normal 8 8 8 3" xfId="2913"/>
    <cellStyle name="Normal 8 8 9" xfId="1925"/>
    <cellStyle name="Normal 8 8 9 2" xfId="2555"/>
    <cellStyle name="Normal 8 8 9 3" xfId="2942"/>
    <cellStyle name="Normal 8 9" xfId="301"/>
    <cellStyle name="Normal 80" xfId="2022"/>
    <cellStyle name="Normal 80 2" xfId="3134"/>
    <cellStyle name="Normal 81" xfId="49"/>
    <cellStyle name="Normal 82" xfId="2023"/>
    <cellStyle name="Normal 82 2" xfId="3135"/>
    <cellStyle name="Normal 83" xfId="2024"/>
    <cellStyle name="Normal 83 2" xfId="3136"/>
    <cellStyle name="Normal 84" xfId="50"/>
    <cellStyle name="Normal 85" xfId="2025"/>
    <cellStyle name="Normal 85 2" xfId="3137"/>
    <cellStyle name="Normal 86" xfId="51"/>
    <cellStyle name="Normal 87" xfId="2026"/>
    <cellStyle name="Normal 87 2" xfId="3138"/>
    <cellStyle name="Normal 88" xfId="52"/>
    <cellStyle name="Normal 89" xfId="2027"/>
    <cellStyle name="Normal 89 2" xfId="3139"/>
    <cellStyle name="Normal 9" xfId="2028"/>
    <cellStyle name="Normal 9 2" xfId="3140"/>
    <cellStyle name="Normal 90" xfId="2029"/>
    <cellStyle name="Normal 90 2" xfId="3141"/>
    <cellStyle name="Normal 91" xfId="2030"/>
    <cellStyle name="Normal 91 2" xfId="3142"/>
    <cellStyle name="Normal 92" xfId="53"/>
    <cellStyle name="Normal 93" xfId="2031"/>
    <cellStyle name="Normal 93 2" xfId="3143"/>
    <cellStyle name="Normal 94" xfId="54"/>
    <cellStyle name="Normal 95" xfId="2032"/>
    <cellStyle name="Normal 95 2" xfId="3144"/>
    <cellStyle name="Normal 96" xfId="55"/>
    <cellStyle name="Normal 97" xfId="2033"/>
    <cellStyle name="Normal 97 2" xfId="3145"/>
    <cellStyle name="Normal 98" xfId="56"/>
    <cellStyle name="Normal 99" xfId="2034"/>
    <cellStyle name="Normal 99 2" xfId="3146"/>
    <cellStyle name="Total 2" xfId="2035"/>
    <cellStyle name="เครื่องหมายจุลภาค 101" xfId="190"/>
    <cellStyle name="เครื่องหมายจุลภาค 101 10" xfId="2167"/>
    <cellStyle name="เครื่องหมายจุลภาค 101 11" xfId="3147"/>
    <cellStyle name="เครื่องหมายจุลภาค 101 2" xfId="435"/>
    <cellStyle name="เครื่องหมายจุลภาค 101 3" xfId="624"/>
    <cellStyle name="เครื่องหมายจุลภาค 101 4" xfId="834"/>
    <cellStyle name="เครื่องหมายจุลภาค 101 5" xfId="1042"/>
    <cellStyle name="เครื่องหมายจุลภาค 101 6" xfId="1252"/>
    <cellStyle name="เครื่องหมายจุลภาค 101 7" xfId="1457"/>
    <cellStyle name="เครื่องหมายจุลภาค 101 8" xfId="1664"/>
    <cellStyle name="เครื่องหมายจุลภาค 101 9" xfId="1866"/>
    <cellStyle name="เครื่องหมายจุลภาค 103" xfId="193"/>
    <cellStyle name="เครื่องหมายจุลภาค 103 10" xfId="2170"/>
    <cellStyle name="เครื่องหมายจุลภาค 103 11" xfId="3148"/>
    <cellStyle name="เครื่องหมายจุลภาค 103 2" xfId="438"/>
    <cellStyle name="เครื่องหมายจุลภาค 103 3" xfId="627"/>
    <cellStyle name="เครื่องหมายจุลภาค 103 4" xfId="837"/>
    <cellStyle name="เครื่องหมายจุลภาค 103 5" xfId="1045"/>
    <cellStyle name="เครื่องหมายจุลภาค 103 6" xfId="1255"/>
    <cellStyle name="เครื่องหมายจุลภาค 103 7" xfId="1460"/>
    <cellStyle name="เครื่องหมายจุลภาค 103 8" xfId="1667"/>
    <cellStyle name="เครื่องหมายจุลภาค 103 9" xfId="1869"/>
    <cellStyle name="เครื่องหมายจุลภาค 107" xfId="196"/>
    <cellStyle name="เครื่องหมายจุลภาค 107 10" xfId="2173"/>
    <cellStyle name="เครื่องหมายจุลภาค 107 11" xfId="3149"/>
    <cellStyle name="เครื่องหมายจุลภาค 107 2" xfId="441"/>
    <cellStyle name="เครื่องหมายจุลภาค 107 3" xfId="630"/>
    <cellStyle name="เครื่องหมายจุลภาค 107 4" xfId="840"/>
    <cellStyle name="เครื่องหมายจุลภาค 107 5" xfId="1048"/>
    <cellStyle name="เครื่องหมายจุลภาค 107 6" xfId="1258"/>
    <cellStyle name="เครื่องหมายจุลภาค 107 7" xfId="1463"/>
    <cellStyle name="เครื่องหมายจุลภาค 107 8" xfId="1670"/>
    <cellStyle name="เครื่องหมายจุลภาค 107 9" xfId="1872"/>
    <cellStyle name="เครื่องหมายจุลภาค 109" xfId="199"/>
    <cellStyle name="เครื่องหมายจุลภาค 109 10" xfId="2176"/>
    <cellStyle name="เครื่องหมายจุลภาค 109 11" xfId="3150"/>
    <cellStyle name="เครื่องหมายจุลภาค 109 2" xfId="444"/>
    <cellStyle name="เครื่องหมายจุลภาค 109 3" xfId="633"/>
    <cellStyle name="เครื่องหมายจุลภาค 109 4" xfId="843"/>
    <cellStyle name="เครื่องหมายจุลภาค 109 5" xfId="1051"/>
    <cellStyle name="เครื่องหมายจุลภาค 109 6" xfId="1261"/>
    <cellStyle name="เครื่องหมายจุลภาค 109 7" xfId="1466"/>
    <cellStyle name="เครื่องหมายจุลภาค 109 8" xfId="1673"/>
    <cellStyle name="เครื่องหมายจุลภาค 109 9" xfId="1875"/>
    <cellStyle name="เครื่องหมายจุลภาค 111" xfId="202"/>
    <cellStyle name="เครื่องหมายจุลภาค 111 10" xfId="2179"/>
    <cellStyle name="เครื่องหมายจุลภาค 111 11" xfId="3151"/>
    <cellStyle name="เครื่องหมายจุลภาค 111 2" xfId="447"/>
    <cellStyle name="เครื่องหมายจุลภาค 111 3" xfId="636"/>
    <cellStyle name="เครื่องหมายจุลภาค 111 4" xfId="846"/>
    <cellStyle name="เครื่องหมายจุลภาค 111 5" xfId="1054"/>
    <cellStyle name="เครื่องหมายจุลภาค 111 6" xfId="1264"/>
    <cellStyle name="เครื่องหมายจุลภาค 111 7" xfId="1469"/>
    <cellStyle name="เครื่องหมายจุลภาค 111 8" xfId="1676"/>
    <cellStyle name="เครื่องหมายจุลภาค 111 9" xfId="1878"/>
    <cellStyle name="เครื่องหมายจุลภาค 113" xfId="205"/>
    <cellStyle name="เครื่องหมายจุลภาค 113 10" xfId="2182"/>
    <cellStyle name="เครื่องหมายจุลภาค 113 11" xfId="3152"/>
    <cellStyle name="เครื่องหมายจุลภาค 113 2" xfId="450"/>
    <cellStyle name="เครื่องหมายจุลภาค 113 3" xfId="639"/>
    <cellStyle name="เครื่องหมายจุลภาค 113 4" xfId="849"/>
    <cellStyle name="เครื่องหมายจุลภาค 113 5" xfId="1057"/>
    <cellStyle name="เครื่องหมายจุลภาค 113 6" xfId="1267"/>
    <cellStyle name="เครื่องหมายจุลภาค 113 7" xfId="1472"/>
    <cellStyle name="เครื่องหมายจุลภาค 113 8" xfId="1679"/>
    <cellStyle name="เครื่องหมายจุลภาค 113 9" xfId="1881"/>
    <cellStyle name="เครื่องหมายจุลภาค 115" xfId="208"/>
    <cellStyle name="เครื่องหมายจุลภาค 115 10" xfId="2185"/>
    <cellStyle name="เครื่องหมายจุลภาค 115 11" xfId="3153"/>
    <cellStyle name="เครื่องหมายจุลภาค 115 2" xfId="453"/>
    <cellStyle name="เครื่องหมายจุลภาค 115 3" xfId="642"/>
    <cellStyle name="เครื่องหมายจุลภาค 115 4" xfId="852"/>
    <cellStyle name="เครื่องหมายจุลภาค 115 5" xfId="1060"/>
    <cellStyle name="เครื่องหมายจุลภาค 115 6" xfId="1270"/>
    <cellStyle name="เครื่องหมายจุลภาค 115 7" xfId="1475"/>
    <cellStyle name="เครื่องหมายจุลภาค 115 8" xfId="1682"/>
    <cellStyle name="เครื่องหมายจุลภาค 115 9" xfId="1884"/>
    <cellStyle name="เครื่องหมายจุลภาค 117" xfId="211"/>
    <cellStyle name="เครื่องหมายจุลภาค 117 10" xfId="2188"/>
    <cellStyle name="เครื่องหมายจุลภาค 117 11" xfId="3154"/>
    <cellStyle name="เครื่องหมายจุลภาค 117 2" xfId="456"/>
    <cellStyle name="เครื่องหมายจุลภาค 117 3" xfId="645"/>
    <cellStyle name="เครื่องหมายจุลภาค 117 4" xfId="855"/>
    <cellStyle name="เครื่องหมายจุลภาค 117 5" xfId="1063"/>
    <cellStyle name="เครื่องหมายจุลภาค 117 6" xfId="1273"/>
    <cellStyle name="เครื่องหมายจุลภาค 117 7" xfId="1478"/>
    <cellStyle name="เครื่องหมายจุลภาค 117 8" xfId="1685"/>
    <cellStyle name="เครื่องหมายจุลภาค 117 9" xfId="1887"/>
    <cellStyle name="เครื่องหมายจุลภาค 121" xfId="214"/>
    <cellStyle name="เครื่องหมายจุลภาค 121 10" xfId="2191"/>
    <cellStyle name="เครื่องหมายจุลภาค 121 11" xfId="3155"/>
    <cellStyle name="เครื่องหมายจุลภาค 121 2" xfId="459"/>
    <cellStyle name="เครื่องหมายจุลภาค 121 3" xfId="648"/>
    <cellStyle name="เครื่องหมายจุลภาค 121 4" xfId="858"/>
    <cellStyle name="เครื่องหมายจุลภาค 121 5" xfId="1066"/>
    <cellStyle name="เครื่องหมายจุลภาค 121 6" xfId="1276"/>
    <cellStyle name="เครื่องหมายจุลภาค 121 7" xfId="1481"/>
    <cellStyle name="เครื่องหมายจุลภาค 121 8" xfId="1688"/>
    <cellStyle name="เครื่องหมายจุลภาค 121 9" xfId="1890"/>
    <cellStyle name="เครื่องหมายจุลภาค 123" xfId="217"/>
    <cellStyle name="เครื่องหมายจุลภาค 123 10" xfId="2194"/>
    <cellStyle name="เครื่องหมายจุลภาค 123 11" xfId="3156"/>
    <cellStyle name="เครื่องหมายจุลภาค 123 2" xfId="462"/>
    <cellStyle name="เครื่องหมายจุลภาค 123 3" xfId="651"/>
    <cellStyle name="เครื่องหมายจุลภาค 123 4" xfId="861"/>
    <cellStyle name="เครื่องหมายจุลภาค 123 5" xfId="1069"/>
    <cellStyle name="เครื่องหมายจุลภาค 123 6" xfId="1279"/>
    <cellStyle name="เครื่องหมายจุลภาค 123 7" xfId="1484"/>
    <cellStyle name="เครื่องหมายจุลภาค 123 8" xfId="1691"/>
    <cellStyle name="เครื่องหมายจุลภาค 123 9" xfId="1893"/>
    <cellStyle name="เครื่องหมายจุลภาค 125" xfId="220"/>
    <cellStyle name="เครื่องหมายจุลภาค 125 10" xfId="2197"/>
    <cellStyle name="เครื่องหมายจุลภาค 125 11" xfId="3157"/>
    <cellStyle name="เครื่องหมายจุลภาค 125 2" xfId="465"/>
    <cellStyle name="เครื่องหมายจุลภาค 125 3" xfId="654"/>
    <cellStyle name="เครื่องหมายจุลภาค 125 4" xfId="864"/>
    <cellStyle name="เครื่องหมายจุลภาค 125 5" xfId="1072"/>
    <cellStyle name="เครื่องหมายจุลภาค 125 6" xfId="1282"/>
    <cellStyle name="เครื่องหมายจุลภาค 125 7" xfId="1487"/>
    <cellStyle name="เครื่องหมายจุลภาค 125 8" xfId="1694"/>
    <cellStyle name="เครื่องหมายจุลภาค 125 9" xfId="1896"/>
    <cellStyle name="เครื่องหมายจุลภาค 127" xfId="223"/>
    <cellStyle name="เครื่องหมายจุลภาค 127 10" xfId="2200"/>
    <cellStyle name="เครื่องหมายจุลภาค 127 11" xfId="3158"/>
    <cellStyle name="เครื่องหมายจุลภาค 127 2" xfId="468"/>
    <cellStyle name="เครื่องหมายจุลภาค 127 3" xfId="657"/>
    <cellStyle name="เครื่องหมายจุลภาค 127 4" xfId="867"/>
    <cellStyle name="เครื่องหมายจุลภาค 127 5" xfId="1075"/>
    <cellStyle name="เครื่องหมายจุลภาค 127 6" xfId="1285"/>
    <cellStyle name="เครื่องหมายจุลภาค 127 7" xfId="1490"/>
    <cellStyle name="เครื่องหมายจุลภาค 127 8" xfId="1697"/>
    <cellStyle name="เครื่องหมายจุลภาค 127 9" xfId="1899"/>
    <cellStyle name="เครื่องหมายจุลภาค 129" xfId="226"/>
    <cellStyle name="เครื่องหมายจุลภาค 129 10" xfId="2203"/>
    <cellStyle name="เครื่องหมายจุลภาค 129 11" xfId="3159"/>
    <cellStyle name="เครื่องหมายจุลภาค 129 2" xfId="471"/>
    <cellStyle name="เครื่องหมายจุลภาค 129 3" xfId="660"/>
    <cellStyle name="เครื่องหมายจุลภาค 129 4" xfId="870"/>
    <cellStyle name="เครื่องหมายจุลภาค 129 5" xfId="1078"/>
    <cellStyle name="เครื่องหมายจุลภาค 129 6" xfId="1288"/>
    <cellStyle name="เครื่องหมายจุลภาค 129 7" xfId="1493"/>
    <cellStyle name="เครื่องหมายจุลภาค 129 8" xfId="1700"/>
    <cellStyle name="เครื่องหมายจุลภาค 129 9" xfId="1902"/>
    <cellStyle name="เครื่องหมายจุลภาค 2" xfId="253"/>
    <cellStyle name="เครื่องหมายจุลภาค 2 2" xfId="2277"/>
    <cellStyle name="เครื่องหมายจุลภาค 2 2 2" xfId="3263"/>
    <cellStyle name="เครื่องหมายจุลภาค 2 3" xfId="3160"/>
    <cellStyle name="เครื่องหมายจุลภาค 2 4" xfId="2664"/>
    <cellStyle name="เครื่องหมายจุลภาค 47" xfId="116"/>
    <cellStyle name="เครื่องหมายจุลภาค 47 10" xfId="2092"/>
    <cellStyle name="เครื่องหมายจุลภาค 47 11" xfId="3161"/>
    <cellStyle name="เครื่องหมายจุลภาค 47 2" xfId="360"/>
    <cellStyle name="เครื่องหมายจุลภาค 47 3" xfId="549"/>
    <cellStyle name="เครื่องหมายจุลภาค 47 4" xfId="759"/>
    <cellStyle name="เครื่องหมายจุลภาค 47 5" xfId="967"/>
    <cellStyle name="เครื่องหมายจุลภาค 47 6" xfId="1177"/>
    <cellStyle name="เครื่องหมายจุลภาค 47 7" xfId="1382"/>
    <cellStyle name="เครื่องหมายจุลภาค 47 8" xfId="1589"/>
    <cellStyle name="เครื่องหมายจุลภาค 47 9" xfId="1791"/>
    <cellStyle name="เครื่องหมายจุลภาค 49" xfId="119"/>
    <cellStyle name="เครื่องหมายจุลภาค 49 10" xfId="2095"/>
    <cellStyle name="เครื่องหมายจุลภาค 49 11" xfId="3162"/>
    <cellStyle name="เครื่องหมายจุลภาค 49 2" xfId="363"/>
    <cellStyle name="เครื่องหมายจุลภาค 49 3" xfId="552"/>
    <cellStyle name="เครื่องหมายจุลภาค 49 4" xfId="762"/>
    <cellStyle name="เครื่องหมายจุลภาค 49 5" xfId="970"/>
    <cellStyle name="เครื่องหมายจุลภาค 49 6" xfId="1180"/>
    <cellStyle name="เครื่องหมายจุลภาค 49 7" xfId="1385"/>
    <cellStyle name="เครื่องหมายจุลภาค 49 8" xfId="1592"/>
    <cellStyle name="เครื่องหมายจุลภาค 49 9" xfId="1794"/>
    <cellStyle name="เครื่องหมายจุลภาค 51" xfId="122"/>
    <cellStyle name="เครื่องหมายจุลภาค 51 10" xfId="2098"/>
    <cellStyle name="เครื่องหมายจุลภาค 51 11" xfId="3163"/>
    <cellStyle name="เครื่องหมายจุลภาค 51 2" xfId="366"/>
    <cellStyle name="เครื่องหมายจุลภาค 51 3" xfId="555"/>
    <cellStyle name="เครื่องหมายจุลภาค 51 4" xfId="765"/>
    <cellStyle name="เครื่องหมายจุลภาค 51 5" xfId="973"/>
    <cellStyle name="เครื่องหมายจุลภาค 51 6" xfId="1183"/>
    <cellStyle name="เครื่องหมายจุลภาค 51 7" xfId="1388"/>
    <cellStyle name="เครื่องหมายจุลภาค 51 8" xfId="1595"/>
    <cellStyle name="เครื่องหมายจุลภาค 51 9" xfId="1797"/>
    <cellStyle name="เครื่องหมายจุลภาค 53" xfId="125"/>
    <cellStyle name="เครื่องหมายจุลภาค 53 10" xfId="2101"/>
    <cellStyle name="เครื่องหมายจุลภาค 53 11" xfId="3164"/>
    <cellStyle name="เครื่องหมายจุลภาค 53 2" xfId="369"/>
    <cellStyle name="เครื่องหมายจุลภาค 53 3" xfId="558"/>
    <cellStyle name="เครื่องหมายจุลภาค 53 4" xfId="768"/>
    <cellStyle name="เครื่องหมายจุลภาค 53 5" xfId="976"/>
    <cellStyle name="เครื่องหมายจุลภาค 53 6" xfId="1186"/>
    <cellStyle name="เครื่องหมายจุลภาค 53 7" xfId="1391"/>
    <cellStyle name="เครื่องหมายจุลภาค 53 8" xfId="1598"/>
    <cellStyle name="เครื่องหมายจุลภาค 53 9" xfId="1800"/>
    <cellStyle name="เครื่องหมายจุลภาค 57" xfId="127"/>
    <cellStyle name="เครื่องหมายจุลภาค 57 10" xfId="2104"/>
    <cellStyle name="เครื่องหมายจุลภาค 57 11" xfId="3165"/>
    <cellStyle name="เครื่องหมายจุลภาค 57 2" xfId="372"/>
    <cellStyle name="เครื่องหมายจุลภาค 57 3" xfId="561"/>
    <cellStyle name="เครื่องหมายจุลภาค 57 4" xfId="771"/>
    <cellStyle name="เครื่องหมายจุลภาค 57 5" xfId="979"/>
    <cellStyle name="เครื่องหมายจุลภาค 57 6" xfId="1189"/>
    <cellStyle name="เครื่องหมายจุลภาค 57 7" xfId="1394"/>
    <cellStyle name="เครื่องหมายจุลภาค 57 8" xfId="1601"/>
    <cellStyle name="เครื่องหมายจุลภาค 57 9" xfId="1803"/>
    <cellStyle name="เครื่องหมายจุลภาค 60" xfId="130"/>
    <cellStyle name="เครื่องหมายจุลภาค 60 10" xfId="2107"/>
    <cellStyle name="เครื่องหมายจุลภาค 60 11" xfId="3166"/>
    <cellStyle name="เครื่องหมายจุลภาค 60 2" xfId="375"/>
    <cellStyle name="เครื่องหมายจุลภาค 60 3" xfId="564"/>
    <cellStyle name="เครื่องหมายจุลภาค 60 4" xfId="774"/>
    <cellStyle name="เครื่องหมายจุลภาค 60 5" xfId="982"/>
    <cellStyle name="เครื่องหมายจุลภาค 60 6" xfId="1192"/>
    <cellStyle name="เครื่องหมายจุลภาค 60 7" xfId="1397"/>
    <cellStyle name="เครื่องหมายจุลภาค 60 8" xfId="1604"/>
    <cellStyle name="เครื่องหมายจุลภาค 60 9" xfId="1806"/>
    <cellStyle name="เครื่องหมายจุลภาค 62" xfId="133"/>
    <cellStyle name="เครื่องหมายจุลภาค 62 10" xfId="2110"/>
    <cellStyle name="เครื่องหมายจุลภาค 62 11" xfId="3167"/>
    <cellStyle name="เครื่องหมายจุลภาค 62 2" xfId="378"/>
    <cellStyle name="เครื่องหมายจุลภาค 62 3" xfId="567"/>
    <cellStyle name="เครื่องหมายจุลภาค 62 4" xfId="777"/>
    <cellStyle name="เครื่องหมายจุลภาค 62 5" xfId="985"/>
    <cellStyle name="เครื่องหมายจุลภาค 62 6" xfId="1195"/>
    <cellStyle name="เครื่องหมายจุลภาค 62 7" xfId="1400"/>
    <cellStyle name="เครื่องหมายจุลภาค 62 8" xfId="1607"/>
    <cellStyle name="เครื่องหมายจุลภาค 62 9" xfId="1809"/>
    <cellStyle name="เครื่องหมายจุลภาค 65" xfId="136"/>
    <cellStyle name="เครื่องหมายจุลภาค 65 10" xfId="2113"/>
    <cellStyle name="เครื่องหมายจุลภาค 65 11" xfId="3168"/>
    <cellStyle name="เครื่องหมายจุลภาค 65 2" xfId="381"/>
    <cellStyle name="เครื่องหมายจุลภาค 65 3" xfId="570"/>
    <cellStyle name="เครื่องหมายจุลภาค 65 4" xfId="780"/>
    <cellStyle name="เครื่องหมายจุลภาค 65 5" xfId="988"/>
    <cellStyle name="เครื่องหมายจุลภาค 65 6" xfId="1198"/>
    <cellStyle name="เครื่องหมายจุลภาค 65 7" xfId="1403"/>
    <cellStyle name="เครื่องหมายจุลภาค 65 8" xfId="1610"/>
    <cellStyle name="เครื่องหมายจุลภาค 65 9" xfId="1812"/>
    <cellStyle name="เครื่องหมายจุลภาค 66" xfId="139"/>
    <cellStyle name="เครื่องหมายจุลภาค 66 10" xfId="2116"/>
    <cellStyle name="เครื่องหมายจุลภาค 66 11" xfId="3169"/>
    <cellStyle name="เครื่องหมายจุลภาค 66 2" xfId="384"/>
    <cellStyle name="เครื่องหมายจุลภาค 66 3" xfId="573"/>
    <cellStyle name="เครื่องหมายจุลภาค 66 4" xfId="783"/>
    <cellStyle name="เครื่องหมายจุลภาค 66 5" xfId="991"/>
    <cellStyle name="เครื่องหมายจุลภาค 66 6" xfId="1201"/>
    <cellStyle name="เครื่องหมายจุลภาค 66 7" xfId="1406"/>
    <cellStyle name="เครื่องหมายจุลภาค 66 8" xfId="1613"/>
    <cellStyle name="เครื่องหมายจุลภาค 66 9" xfId="1815"/>
    <cellStyle name="เครื่องหมายจุลภาค 68" xfId="142"/>
    <cellStyle name="เครื่องหมายจุลภาค 68 10" xfId="2119"/>
    <cellStyle name="เครื่องหมายจุลภาค 68 11" xfId="3170"/>
    <cellStyle name="เครื่องหมายจุลภาค 68 2" xfId="387"/>
    <cellStyle name="เครื่องหมายจุลภาค 68 3" xfId="576"/>
    <cellStyle name="เครื่องหมายจุลภาค 68 4" xfId="786"/>
    <cellStyle name="เครื่องหมายจุลภาค 68 5" xfId="994"/>
    <cellStyle name="เครื่องหมายจุลภาค 68 6" xfId="1204"/>
    <cellStyle name="เครื่องหมายจุลภาค 68 7" xfId="1409"/>
    <cellStyle name="เครื่องหมายจุลภาค 68 8" xfId="1616"/>
    <cellStyle name="เครื่องหมายจุลภาค 68 9" xfId="1818"/>
    <cellStyle name="เครื่องหมายจุลภาค 70" xfId="145"/>
    <cellStyle name="เครื่องหมายจุลภาค 70 10" xfId="2122"/>
    <cellStyle name="เครื่องหมายจุลภาค 70 11" xfId="3171"/>
    <cellStyle name="เครื่องหมายจุลภาค 70 2" xfId="390"/>
    <cellStyle name="เครื่องหมายจุลภาค 70 3" xfId="579"/>
    <cellStyle name="เครื่องหมายจุลภาค 70 4" xfId="789"/>
    <cellStyle name="เครื่องหมายจุลภาค 70 5" xfId="997"/>
    <cellStyle name="เครื่องหมายจุลภาค 70 6" xfId="1207"/>
    <cellStyle name="เครื่องหมายจุลภาค 70 7" xfId="1412"/>
    <cellStyle name="เครื่องหมายจุลภาค 70 8" xfId="1619"/>
    <cellStyle name="เครื่องหมายจุลภาค 70 9" xfId="1821"/>
    <cellStyle name="เครื่องหมายจุลภาค 72" xfId="148"/>
    <cellStyle name="เครื่องหมายจุลภาค 72 10" xfId="2125"/>
    <cellStyle name="เครื่องหมายจุลภาค 72 11" xfId="3172"/>
    <cellStyle name="เครื่องหมายจุลภาค 72 2" xfId="393"/>
    <cellStyle name="เครื่องหมายจุลภาค 72 3" xfId="582"/>
    <cellStyle name="เครื่องหมายจุลภาค 72 4" xfId="792"/>
    <cellStyle name="เครื่องหมายจุลภาค 72 5" xfId="1000"/>
    <cellStyle name="เครื่องหมายจุลภาค 72 6" xfId="1210"/>
    <cellStyle name="เครื่องหมายจุลภาค 72 7" xfId="1415"/>
    <cellStyle name="เครื่องหมายจุลภาค 72 8" xfId="1622"/>
    <cellStyle name="เครื่องหมายจุลภาค 72 9" xfId="1824"/>
    <cellStyle name="เครื่องหมายจุลภาค 74" xfId="151"/>
    <cellStyle name="เครื่องหมายจุลภาค 74 10" xfId="2128"/>
    <cellStyle name="เครื่องหมายจุลภาค 74 11" xfId="3173"/>
    <cellStyle name="เครื่องหมายจุลภาค 74 2" xfId="396"/>
    <cellStyle name="เครื่องหมายจุลภาค 74 3" xfId="585"/>
    <cellStyle name="เครื่องหมายจุลภาค 74 4" xfId="795"/>
    <cellStyle name="เครื่องหมายจุลภาค 74 5" xfId="1003"/>
    <cellStyle name="เครื่องหมายจุลภาค 74 6" xfId="1213"/>
    <cellStyle name="เครื่องหมายจุลภาค 74 7" xfId="1418"/>
    <cellStyle name="เครื่องหมายจุลภาค 74 8" xfId="1625"/>
    <cellStyle name="เครื่องหมายจุลภาค 74 9" xfId="1827"/>
    <cellStyle name="เครื่องหมายจุลภาค 76" xfId="154"/>
    <cellStyle name="เครื่องหมายจุลภาค 76 10" xfId="2131"/>
    <cellStyle name="เครื่องหมายจุลภาค 76 11" xfId="3174"/>
    <cellStyle name="เครื่องหมายจุลภาค 76 2" xfId="399"/>
    <cellStyle name="เครื่องหมายจุลภาค 76 3" xfId="588"/>
    <cellStyle name="เครื่องหมายจุลภาค 76 4" xfId="798"/>
    <cellStyle name="เครื่องหมายจุลภาค 76 5" xfId="1006"/>
    <cellStyle name="เครื่องหมายจุลภาค 76 6" xfId="1216"/>
    <cellStyle name="เครื่องหมายจุลภาค 76 7" xfId="1421"/>
    <cellStyle name="เครื่องหมายจุลภาค 76 8" xfId="1628"/>
    <cellStyle name="เครื่องหมายจุลภาค 76 9" xfId="1830"/>
    <cellStyle name="เครื่องหมายจุลภาค 78" xfId="157"/>
    <cellStyle name="เครื่องหมายจุลภาค 78 10" xfId="2134"/>
    <cellStyle name="เครื่องหมายจุลภาค 78 11" xfId="3175"/>
    <cellStyle name="เครื่องหมายจุลภาค 78 2" xfId="402"/>
    <cellStyle name="เครื่องหมายจุลภาค 78 3" xfId="591"/>
    <cellStyle name="เครื่องหมายจุลภาค 78 4" xfId="801"/>
    <cellStyle name="เครื่องหมายจุลภาค 78 5" xfId="1009"/>
    <cellStyle name="เครื่องหมายจุลภาค 78 6" xfId="1219"/>
    <cellStyle name="เครื่องหมายจุลภาค 78 7" xfId="1424"/>
    <cellStyle name="เครื่องหมายจุลภาค 78 8" xfId="1631"/>
    <cellStyle name="เครื่องหมายจุลภาค 78 9" xfId="1833"/>
    <cellStyle name="เครื่องหมายจุลภาค 80" xfId="160"/>
    <cellStyle name="เครื่องหมายจุลภาค 80 10" xfId="2137"/>
    <cellStyle name="เครื่องหมายจุลภาค 80 11" xfId="3176"/>
    <cellStyle name="เครื่องหมายจุลภาค 80 2" xfId="405"/>
    <cellStyle name="เครื่องหมายจุลภาค 80 3" xfId="594"/>
    <cellStyle name="เครื่องหมายจุลภาค 80 4" xfId="804"/>
    <cellStyle name="เครื่องหมายจุลภาค 80 5" xfId="1012"/>
    <cellStyle name="เครื่องหมายจุลภาค 80 6" xfId="1222"/>
    <cellStyle name="เครื่องหมายจุลภาค 80 7" xfId="1427"/>
    <cellStyle name="เครื่องหมายจุลภาค 80 8" xfId="1634"/>
    <cellStyle name="เครื่องหมายจุลภาค 80 9" xfId="1836"/>
    <cellStyle name="เครื่องหมายจุลภาค 82" xfId="163"/>
    <cellStyle name="เครื่องหมายจุลภาค 82 10" xfId="2140"/>
    <cellStyle name="เครื่องหมายจุลภาค 82 11" xfId="3177"/>
    <cellStyle name="เครื่องหมายจุลภาค 82 2" xfId="408"/>
    <cellStyle name="เครื่องหมายจุลภาค 82 3" xfId="597"/>
    <cellStyle name="เครื่องหมายจุลภาค 82 4" xfId="807"/>
    <cellStyle name="เครื่องหมายจุลภาค 82 5" xfId="1015"/>
    <cellStyle name="เครื่องหมายจุลภาค 82 6" xfId="1225"/>
    <cellStyle name="เครื่องหมายจุลภาค 82 7" xfId="1430"/>
    <cellStyle name="เครื่องหมายจุลภาค 82 8" xfId="1637"/>
    <cellStyle name="เครื่องหมายจุลภาค 82 9" xfId="1839"/>
    <cellStyle name="เครื่องหมายจุลภาค 84" xfId="166"/>
    <cellStyle name="เครื่องหมายจุลภาค 84 10" xfId="2143"/>
    <cellStyle name="เครื่องหมายจุลภาค 84 11" xfId="3178"/>
    <cellStyle name="เครื่องหมายจุลภาค 84 2" xfId="411"/>
    <cellStyle name="เครื่องหมายจุลภาค 84 3" xfId="600"/>
    <cellStyle name="เครื่องหมายจุลภาค 84 4" xfId="810"/>
    <cellStyle name="เครื่องหมายจุลภาค 84 5" xfId="1018"/>
    <cellStyle name="เครื่องหมายจุลภาค 84 6" xfId="1228"/>
    <cellStyle name="เครื่องหมายจุลภาค 84 7" xfId="1433"/>
    <cellStyle name="เครื่องหมายจุลภาค 84 8" xfId="1640"/>
    <cellStyle name="เครื่องหมายจุลภาค 84 9" xfId="1842"/>
    <cellStyle name="เครื่องหมายจุลภาค 86" xfId="169"/>
    <cellStyle name="เครื่องหมายจุลภาค 86 10" xfId="2146"/>
    <cellStyle name="เครื่องหมายจุลภาค 86 11" xfId="3179"/>
    <cellStyle name="เครื่องหมายจุลภาค 86 2" xfId="414"/>
    <cellStyle name="เครื่องหมายจุลภาค 86 3" xfId="603"/>
    <cellStyle name="เครื่องหมายจุลภาค 86 4" xfId="813"/>
    <cellStyle name="เครื่องหมายจุลภาค 86 5" xfId="1021"/>
    <cellStyle name="เครื่องหมายจุลภาค 86 6" xfId="1231"/>
    <cellStyle name="เครื่องหมายจุลภาค 86 7" xfId="1436"/>
    <cellStyle name="เครื่องหมายจุลภาค 86 8" xfId="1643"/>
    <cellStyle name="เครื่องหมายจุลภาค 86 9" xfId="1845"/>
    <cellStyle name="เครื่องหมายจุลภาค 88" xfId="172"/>
    <cellStyle name="เครื่องหมายจุลภาค 88 10" xfId="2149"/>
    <cellStyle name="เครื่องหมายจุลภาค 88 11" xfId="3180"/>
    <cellStyle name="เครื่องหมายจุลภาค 88 2" xfId="417"/>
    <cellStyle name="เครื่องหมายจุลภาค 88 3" xfId="606"/>
    <cellStyle name="เครื่องหมายจุลภาค 88 4" xfId="816"/>
    <cellStyle name="เครื่องหมายจุลภาค 88 5" xfId="1024"/>
    <cellStyle name="เครื่องหมายจุลภาค 88 6" xfId="1234"/>
    <cellStyle name="เครื่องหมายจุลภาค 88 7" xfId="1439"/>
    <cellStyle name="เครื่องหมายจุลภาค 88 8" xfId="1646"/>
    <cellStyle name="เครื่องหมายจุลภาค 88 9" xfId="1848"/>
    <cellStyle name="เครื่องหมายจุลภาค 90" xfId="175"/>
    <cellStyle name="เครื่องหมายจุลภาค 90 10" xfId="2152"/>
    <cellStyle name="เครื่องหมายจุลภาค 90 11" xfId="3181"/>
    <cellStyle name="เครื่องหมายจุลภาค 90 2" xfId="420"/>
    <cellStyle name="เครื่องหมายจุลภาค 90 3" xfId="609"/>
    <cellStyle name="เครื่องหมายจุลภาค 90 4" xfId="819"/>
    <cellStyle name="เครื่องหมายจุลภาค 90 5" xfId="1027"/>
    <cellStyle name="เครื่องหมายจุลภาค 90 6" xfId="1237"/>
    <cellStyle name="เครื่องหมายจุลภาค 90 7" xfId="1442"/>
    <cellStyle name="เครื่องหมายจุลภาค 90 8" xfId="1649"/>
    <cellStyle name="เครื่องหมายจุลภาค 90 9" xfId="1851"/>
    <cellStyle name="เครื่องหมายจุลภาค 92" xfId="178"/>
    <cellStyle name="เครื่องหมายจุลภาค 92 10" xfId="2155"/>
    <cellStyle name="เครื่องหมายจุลภาค 92 11" xfId="3182"/>
    <cellStyle name="เครื่องหมายจุลภาค 92 2" xfId="423"/>
    <cellStyle name="เครื่องหมายจุลภาค 92 3" xfId="612"/>
    <cellStyle name="เครื่องหมายจุลภาค 92 4" xfId="822"/>
    <cellStyle name="เครื่องหมายจุลภาค 92 5" xfId="1030"/>
    <cellStyle name="เครื่องหมายจุลภาค 92 6" xfId="1240"/>
    <cellStyle name="เครื่องหมายจุลภาค 92 7" xfId="1445"/>
    <cellStyle name="เครื่องหมายจุลภาค 92 8" xfId="1652"/>
    <cellStyle name="เครื่องหมายจุลภาค 92 9" xfId="1854"/>
    <cellStyle name="เครื่องหมายจุลภาค 94" xfId="181"/>
    <cellStyle name="เครื่องหมายจุลภาค 94 10" xfId="2158"/>
    <cellStyle name="เครื่องหมายจุลภาค 94 11" xfId="3183"/>
    <cellStyle name="เครื่องหมายจุลภาค 94 2" xfId="426"/>
    <cellStyle name="เครื่องหมายจุลภาค 94 3" xfId="615"/>
    <cellStyle name="เครื่องหมายจุลภาค 94 4" xfId="825"/>
    <cellStyle name="เครื่องหมายจุลภาค 94 5" xfId="1033"/>
    <cellStyle name="เครื่องหมายจุลภาค 94 6" xfId="1243"/>
    <cellStyle name="เครื่องหมายจุลภาค 94 7" xfId="1448"/>
    <cellStyle name="เครื่องหมายจุลภาค 94 8" xfId="1655"/>
    <cellStyle name="เครื่องหมายจุลภาค 94 9" xfId="1857"/>
    <cellStyle name="เครื่องหมายจุลภาค 96" xfId="184"/>
    <cellStyle name="เครื่องหมายจุลภาค 96 10" xfId="2161"/>
    <cellStyle name="เครื่องหมายจุลภาค 96 11" xfId="3184"/>
    <cellStyle name="เครื่องหมายจุลภาค 96 2" xfId="429"/>
    <cellStyle name="เครื่องหมายจุลภาค 96 3" xfId="618"/>
    <cellStyle name="เครื่องหมายจุลภาค 96 4" xfId="828"/>
    <cellStyle name="เครื่องหมายจุลภาค 96 5" xfId="1036"/>
    <cellStyle name="เครื่องหมายจุลภาค 96 6" xfId="1246"/>
    <cellStyle name="เครื่องหมายจุลภาค 96 7" xfId="1451"/>
    <cellStyle name="เครื่องหมายจุลภาค 96 8" xfId="1658"/>
    <cellStyle name="เครื่องหมายจุลภาค 96 9" xfId="1860"/>
    <cellStyle name="เครื่องหมายจุลภาค 99" xfId="187"/>
    <cellStyle name="เครื่องหมายจุลภาค 99 10" xfId="2164"/>
    <cellStyle name="เครื่องหมายจุลภาค 99 11" xfId="3185"/>
    <cellStyle name="เครื่องหมายจุลภาค 99 2" xfId="432"/>
    <cellStyle name="เครื่องหมายจุลภาค 99 3" xfId="621"/>
    <cellStyle name="เครื่องหมายจุลภาค 99 4" xfId="831"/>
    <cellStyle name="เครื่องหมายจุลภาค 99 5" xfId="1039"/>
    <cellStyle name="เครื่องหมายจุลภาค 99 6" xfId="1249"/>
    <cellStyle name="เครื่องหมายจุลภาค 99 7" xfId="1454"/>
    <cellStyle name="เครื่องหมายจุลภาค 99 8" xfId="1661"/>
    <cellStyle name="เครื่องหมายจุลภาค 99 9" xfId="1863"/>
    <cellStyle name="ปกติ 100" xfId="186"/>
    <cellStyle name="ปกติ 100 10" xfId="2163"/>
    <cellStyle name="ปกติ 100 11" xfId="3186"/>
    <cellStyle name="ปกติ 100 2" xfId="431"/>
    <cellStyle name="ปกติ 100 3" xfId="620"/>
    <cellStyle name="ปกติ 100 4" xfId="830"/>
    <cellStyle name="ปกติ 100 5" xfId="1038"/>
    <cellStyle name="ปกติ 100 6" xfId="1248"/>
    <cellStyle name="ปกติ 100 7" xfId="1453"/>
    <cellStyle name="ปกติ 100 8" xfId="1660"/>
    <cellStyle name="ปกติ 100 9" xfId="1862"/>
    <cellStyle name="ปกติ 101" xfId="188"/>
    <cellStyle name="ปกติ 101 10" xfId="2165"/>
    <cellStyle name="ปกติ 101 11" xfId="3187"/>
    <cellStyle name="ปกติ 101 2" xfId="433"/>
    <cellStyle name="ปกติ 101 3" xfId="622"/>
    <cellStyle name="ปกติ 101 4" xfId="832"/>
    <cellStyle name="ปกติ 101 5" xfId="1040"/>
    <cellStyle name="ปกติ 101 6" xfId="1250"/>
    <cellStyle name="ปกติ 101 7" xfId="1455"/>
    <cellStyle name="ปกติ 101 8" xfId="1662"/>
    <cellStyle name="ปกติ 101 9" xfId="1864"/>
    <cellStyle name="ปกติ 102" xfId="189"/>
    <cellStyle name="ปกติ 102 10" xfId="2166"/>
    <cellStyle name="ปกติ 102 11" xfId="3188"/>
    <cellStyle name="ปกติ 102 2" xfId="434"/>
    <cellStyle name="ปกติ 102 3" xfId="623"/>
    <cellStyle name="ปกติ 102 4" xfId="833"/>
    <cellStyle name="ปกติ 102 5" xfId="1041"/>
    <cellStyle name="ปกติ 102 6" xfId="1251"/>
    <cellStyle name="ปกติ 102 7" xfId="1456"/>
    <cellStyle name="ปกติ 102 8" xfId="1663"/>
    <cellStyle name="ปกติ 102 9" xfId="1865"/>
    <cellStyle name="ปกติ 103" xfId="191"/>
    <cellStyle name="ปกติ 103 10" xfId="2168"/>
    <cellStyle name="ปกติ 103 11" xfId="3189"/>
    <cellStyle name="ปกติ 103 2" xfId="436"/>
    <cellStyle name="ปกติ 103 3" xfId="625"/>
    <cellStyle name="ปกติ 103 4" xfId="835"/>
    <cellStyle name="ปกติ 103 5" xfId="1043"/>
    <cellStyle name="ปกติ 103 6" xfId="1253"/>
    <cellStyle name="ปกติ 103 7" xfId="1458"/>
    <cellStyle name="ปกติ 103 8" xfId="1665"/>
    <cellStyle name="ปกติ 103 9" xfId="1867"/>
    <cellStyle name="ปกติ 104" xfId="192"/>
    <cellStyle name="ปกติ 104 10" xfId="2169"/>
    <cellStyle name="ปกติ 104 11" xfId="3190"/>
    <cellStyle name="ปกติ 104 2" xfId="437"/>
    <cellStyle name="ปกติ 104 3" xfId="626"/>
    <cellStyle name="ปกติ 104 4" xfId="836"/>
    <cellStyle name="ปกติ 104 5" xfId="1044"/>
    <cellStyle name="ปกติ 104 6" xfId="1254"/>
    <cellStyle name="ปกติ 104 7" xfId="1459"/>
    <cellStyle name="ปกติ 104 8" xfId="1666"/>
    <cellStyle name="ปกติ 104 9" xfId="1868"/>
    <cellStyle name="ปกติ 105" xfId="194"/>
    <cellStyle name="ปกติ 105 10" xfId="2171"/>
    <cellStyle name="ปกติ 105 11" xfId="3191"/>
    <cellStyle name="ปกติ 105 2" xfId="439"/>
    <cellStyle name="ปกติ 105 3" xfId="628"/>
    <cellStyle name="ปกติ 105 4" xfId="838"/>
    <cellStyle name="ปกติ 105 5" xfId="1046"/>
    <cellStyle name="ปกติ 105 6" xfId="1256"/>
    <cellStyle name="ปกติ 105 7" xfId="1461"/>
    <cellStyle name="ปกติ 105 8" xfId="1668"/>
    <cellStyle name="ปกติ 105 9" xfId="1870"/>
    <cellStyle name="ปกติ 108" xfId="195"/>
    <cellStyle name="ปกติ 108 10" xfId="2172"/>
    <cellStyle name="ปกติ 108 11" xfId="3192"/>
    <cellStyle name="ปกติ 108 2" xfId="440"/>
    <cellStyle name="ปกติ 108 3" xfId="629"/>
    <cellStyle name="ปกติ 108 4" xfId="839"/>
    <cellStyle name="ปกติ 108 5" xfId="1047"/>
    <cellStyle name="ปกติ 108 6" xfId="1257"/>
    <cellStyle name="ปกติ 108 7" xfId="1462"/>
    <cellStyle name="ปกติ 108 8" xfId="1669"/>
    <cellStyle name="ปกติ 108 9" xfId="1871"/>
    <cellStyle name="ปกติ 109" xfId="197"/>
    <cellStyle name="ปกติ 109 10" xfId="2174"/>
    <cellStyle name="ปกติ 109 11" xfId="3193"/>
    <cellStyle name="ปกติ 109 2" xfId="442"/>
    <cellStyle name="ปกติ 109 3" xfId="631"/>
    <cellStyle name="ปกติ 109 4" xfId="841"/>
    <cellStyle name="ปกติ 109 5" xfId="1049"/>
    <cellStyle name="ปกติ 109 6" xfId="1259"/>
    <cellStyle name="ปกติ 109 7" xfId="1464"/>
    <cellStyle name="ปกติ 109 8" xfId="1671"/>
    <cellStyle name="ปกติ 109 9" xfId="1873"/>
    <cellStyle name="ปกติ 110" xfId="198"/>
    <cellStyle name="ปกติ 110 10" xfId="2175"/>
    <cellStyle name="ปกติ 110 11" xfId="3194"/>
    <cellStyle name="ปกติ 110 2" xfId="443"/>
    <cellStyle name="ปกติ 110 3" xfId="632"/>
    <cellStyle name="ปกติ 110 4" xfId="842"/>
    <cellStyle name="ปกติ 110 5" xfId="1050"/>
    <cellStyle name="ปกติ 110 6" xfId="1260"/>
    <cellStyle name="ปกติ 110 7" xfId="1465"/>
    <cellStyle name="ปกติ 110 8" xfId="1672"/>
    <cellStyle name="ปกติ 110 9" xfId="1874"/>
    <cellStyle name="ปกติ 111" xfId="200"/>
    <cellStyle name="ปกติ 111 10" xfId="2177"/>
    <cellStyle name="ปกติ 111 11" xfId="3195"/>
    <cellStyle name="ปกติ 111 2" xfId="445"/>
    <cellStyle name="ปกติ 111 3" xfId="634"/>
    <cellStyle name="ปกติ 111 4" xfId="844"/>
    <cellStyle name="ปกติ 111 5" xfId="1052"/>
    <cellStyle name="ปกติ 111 6" xfId="1262"/>
    <cellStyle name="ปกติ 111 7" xfId="1467"/>
    <cellStyle name="ปกติ 111 8" xfId="1674"/>
    <cellStyle name="ปกติ 111 9" xfId="1876"/>
    <cellStyle name="ปกติ 112" xfId="201"/>
    <cellStyle name="ปกติ 112 10" xfId="2178"/>
    <cellStyle name="ปกติ 112 11" xfId="3196"/>
    <cellStyle name="ปกติ 112 2" xfId="446"/>
    <cellStyle name="ปกติ 112 3" xfId="635"/>
    <cellStyle name="ปกติ 112 4" xfId="845"/>
    <cellStyle name="ปกติ 112 5" xfId="1053"/>
    <cellStyle name="ปกติ 112 6" xfId="1263"/>
    <cellStyle name="ปกติ 112 7" xfId="1468"/>
    <cellStyle name="ปกติ 112 8" xfId="1675"/>
    <cellStyle name="ปกติ 112 9" xfId="1877"/>
    <cellStyle name="ปกติ 113" xfId="203"/>
    <cellStyle name="ปกติ 113 10" xfId="2180"/>
    <cellStyle name="ปกติ 113 11" xfId="3197"/>
    <cellStyle name="ปกติ 113 2" xfId="448"/>
    <cellStyle name="ปกติ 113 3" xfId="637"/>
    <cellStyle name="ปกติ 113 4" xfId="847"/>
    <cellStyle name="ปกติ 113 5" xfId="1055"/>
    <cellStyle name="ปกติ 113 6" xfId="1265"/>
    <cellStyle name="ปกติ 113 7" xfId="1470"/>
    <cellStyle name="ปกติ 113 8" xfId="1677"/>
    <cellStyle name="ปกติ 113 9" xfId="1879"/>
    <cellStyle name="ปกติ 114" xfId="204"/>
    <cellStyle name="ปกติ 114 10" xfId="2181"/>
    <cellStyle name="ปกติ 114 11" xfId="3198"/>
    <cellStyle name="ปกติ 114 2" xfId="449"/>
    <cellStyle name="ปกติ 114 3" xfId="638"/>
    <cellStyle name="ปกติ 114 4" xfId="848"/>
    <cellStyle name="ปกติ 114 5" xfId="1056"/>
    <cellStyle name="ปกติ 114 6" xfId="1266"/>
    <cellStyle name="ปกติ 114 7" xfId="1471"/>
    <cellStyle name="ปกติ 114 8" xfId="1678"/>
    <cellStyle name="ปกติ 114 9" xfId="1880"/>
    <cellStyle name="ปกติ 115" xfId="206"/>
    <cellStyle name="ปกติ 115 10" xfId="2183"/>
    <cellStyle name="ปกติ 115 11" xfId="3199"/>
    <cellStyle name="ปกติ 115 2" xfId="451"/>
    <cellStyle name="ปกติ 115 3" xfId="640"/>
    <cellStyle name="ปกติ 115 4" xfId="850"/>
    <cellStyle name="ปกติ 115 5" xfId="1058"/>
    <cellStyle name="ปกติ 115 6" xfId="1268"/>
    <cellStyle name="ปกติ 115 7" xfId="1473"/>
    <cellStyle name="ปกติ 115 8" xfId="1680"/>
    <cellStyle name="ปกติ 115 9" xfId="1882"/>
    <cellStyle name="ปกติ 116" xfId="207"/>
    <cellStyle name="ปกติ 116 10" xfId="2184"/>
    <cellStyle name="ปกติ 116 11" xfId="3200"/>
    <cellStyle name="ปกติ 116 2" xfId="452"/>
    <cellStyle name="ปกติ 116 3" xfId="641"/>
    <cellStyle name="ปกติ 116 4" xfId="851"/>
    <cellStyle name="ปกติ 116 5" xfId="1059"/>
    <cellStyle name="ปกติ 116 6" xfId="1269"/>
    <cellStyle name="ปกติ 116 7" xfId="1474"/>
    <cellStyle name="ปกติ 116 8" xfId="1681"/>
    <cellStyle name="ปกติ 116 9" xfId="1883"/>
    <cellStyle name="ปกติ 117" xfId="209"/>
    <cellStyle name="ปกติ 117 10" xfId="2186"/>
    <cellStyle name="ปกติ 117 11" xfId="3201"/>
    <cellStyle name="ปกติ 117 2" xfId="454"/>
    <cellStyle name="ปกติ 117 3" xfId="643"/>
    <cellStyle name="ปกติ 117 4" xfId="853"/>
    <cellStyle name="ปกติ 117 5" xfId="1061"/>
    <cellStyle name="ปกติ 117 6" xfId="1271"/>
    <cellStyle name="ปกติ 117 7" xfId="1476"/>
    <cellStyle name="ปกติ 117 8" xfId="1683"/>
    <cellStyle name="ปกติ 117 9" xfId="1885"/>
    <cellStyle name="ปกติ 118" xfId="210"/>
    <cellStyle name="ปกติ 118 10" xfId="2187"/>
    <cellStyle name="ปกติ 118 11" xfId="3202"/>
    <cellStyle name="ปกติ 118 2" xfId="455"/>
    <cellStyle name="ปกติ 118 3" xfId="644"/>
    <cellStyle name="ปกติ 118 4" xfId="854"/>
    <cellStyle name="ปกติ 118 5" xfId="1062"/>
    <cellStyle name="ปกติ 118 6" xfId="1272"/>
    <cellStyle name="ปกติ 118 7" xfId="1477"/>
    <cellStyle name="ปกติ 118 8" xfId="1684"/>
    <cellStyle name="ปกติ 118 9" xfId="1886"/>
    <cellStyle name="ปกติ 119" xfId="212"/>
    <cellStyle name="ปกติ 119 10" xfId="2189"/>
    <cellStyle name="ปกติ 119 11" xfId="3203"/>
    <cellStyle name="ปกติ 119 2" xfId="457"/>
    <cellStyle name="ปกติ 119 3" xfId="646"/>
    <cellStyle name="ปกติ 119 4" xfId="856"/>
    <cellStyle name="ปกติ 119 5" xfId="1064"/>
    <cellStyle name="ปกติ 119 6" xfId="1274"/>
    <cellStyle name="ปกติ 119 7" xfId="1479"/>
    <cellStyle name="ปกติ 119 8" xfId="1686"/>
    <cellStyle name="ปกติ 119 9" xfId="1888"/>
    <cellStyle name="ปกติ 122" xfId="213"/>
    <cellStyle name="ปกติ 122 10" xfId="2190"/>
    <cellStyle name="ปกติ 122 11" xfId="3204"/>
    <cellStyle name="ปกติ 122 2" xfId="458"/>
    <cellStyle name="ปกติ 122 3" xfId="647"/>
    <cellStyle name="ปกติ 122 4" xfId="857"/>
    <cellStyle name="ปกติ 122 5" xfId="1065"/>
    <cellStyle name="ปกติ 122 6" xfId="1275"/>
    <cellStyle name="ปกติ 122 7" xfId="1480"/>
    <cellStyle name="ปกติ 122 8" xfId="1687"/>
    <cellStyle name="ปกติ 122 9" xfId="1889"/>
    <cellStyle name="ปกติ 123" xfId="215"/>
    <cellStyle name="ปกติ 123 10" xfId="2192"/>
    <cellStyle name="ปกติ 123 11" xfId="3205"/>
    <cellStyle name="ปกติ 123 2" xfId="460"/>
    <cellStyle name="ปกติ 123 3" xfId="649"/>
    <cellStyle name="ปกติ 123 4" xfId="859"/>
    <cellStyle name="ปกติ 123 5" xfId="1067"/>
    <cellStyle name="ปกติ 123 6" xfId="1277"/>
    <cellStyle name="ปกติ 123 7" xfId="1482"/>
    <cellStyle name="ปกติ 123 8" xfId="1689"/>
    <cellStyle name="ปกติ 123 9" xfId="1891"/>
    <cellStyle name="ปกติ 124" xfId="216"/>
    <cellStyle name="ปกติ 124 10" xfId="2193"/>
    <cellStyle name="ปกติ 124 11" xfId="3206"/>
    <cellStyle name="ปกติ 124 2" xfId="461"/>
    <cellStyle name="ปกติ 124 3" xfId="650"/>
    <cellStyle name="ปกติ 124 4" xfId="860"/>
    <cellStyle name="ปกติ 124 5" xfId="1068"/>
    <cellStyle name="ปกติ 124 6" xfId="1278"/>
    <cellStyle name="ปกติ 124 7" xfId="1483"/>
    <cellStyle name="ปกติ 124 8" xfId="1690"/>
    <cellStyle name="ปกติ 124 9" xfId="1892"/>
    <cellStyle name="ปกติ 125" xfId="218"/>
    <cellStyle name="ปกติ 125 10" xfId="2195"/>
    <cellStyle name="ปกติ 125 11" xfId="3207"/>
    <cellStyle name="ปกติ 125 2" xfId="463"/>
    <cellStyle name="ปกติ 125 3" xfId="652"/>
    <cellStyle name="ปกติ 125 4" xfId="862"/>
    <cellStyle name="ปกติ 125 5" xfId="1070"/>
    <cellStyle name="ปกติ 125 6" xfId="1280"/>
    <cellStyle name="ปกติ 125 7" xfId="1485"/>
    <cellStyle name="ปกติ 125 8" xfId="1692"/>
    <cellStyle name="ปกติ 125 9" xfId="1894"/>
    <cellStyle name="ปกติ 126" xfId="219"/>
    <cellStyle name="ปกติ 126 10" xfId="2196"/>
    <cellStyle name="ปกติ 126 11" xfId="3208"/>
    <cellStyle name="ปกติ 126 2" xfId="464"/>
    <cellStyle name="ปกติ 126 3" xfId="653"/>
    <cellStyle name="ปกติ 126 4" xfId="863"/>
    <cellStyle name="ปกติ 126 5" xfId="1071"/>
    <cellStyle name="ปกติ 126 6" xfId="1281"/>
    <cellStyle name="ปกติ 126 7" xfId="1486"/>
    <cellStyle name="ปกติ 126 8" xfId="1693"/>
    <cellStyle name="ปกติ 126 9" xfId="1895"/>
    <cellStyle name="ปกติ 127" xfId="221"/>
    <cellStyle name="ปกติ 127 10" xfId="2198"/>
    <cellStyle name="ปกติ 127 11" xfId="3209"/>
    <cellStyle name="ปกติ 127 2" xfId="466"/>
    <cellStyle name="ปกติ 127 3" xfId="655"/>
    <cellStyle name="ปกติ 127 4" xfId="865"/>
    <cellStyle name="ปกติ 127 5" xfId="1073"/>
    <cellStyle name="ปกติ 127 6" xfId="1283"/>
    <cellStyle name="ปกติ 127 7" xfId="1488"/>
    <cellStyle name="ปกติ 127 8" xfId="1695"/>
    <cellStyle name="ปกติ 127 9" xfId="1897"/>
    <cellStyle name="ปกติ 128" xfId="222"/>
    <cellStyle name="ปกติ 128 10" xfId="2199"/>
    <cellStyle name="ปกติ 128 11" xfId="3210"/>
    <cellStyle name="ปกติ 128 2" xfId="467"/>
    <cellStyle name="ปกติ 128 3" xfId="656"/>
    <cellStyle name="ปกติ 128 4" xfId="866"/>
    <cellStyle name="ปกติ 128 5" xfId="1074"/>
    <cellStyle name="ปกติ 128 6" xfId="1284"/>
    <cellStyle name="ปกติ 128 7" xfId="1489"/>
    <cellStyle name="ปกติ 128 8" xfId="1696"/>
    <cellStyle name="ปกติ 128 9" xfId="1898"/>
    <cellStyle name="ปกติ 129" xfId="224"/>
    <cellStyle name="ปกติ 129 10" xfId="2201"/>
    <cellStyle name="ปกติ 129 11" xfId="3211"/>
    <cellStyle name="ปกติ 129 2" xfId="469"/>
    <cellStyle name="ปกติ 129 3" xfId="658"/>
    <cellStyle name="ปกติ 129 4" xfId="868"/>
    <cellStyle name="ปกติ 129 5" xfId="1076"/>
    <cellStyle name="ปกติ 129 6" xfId="1286"/>
    <cellStyle name="ปกติ 129 7" xfId="1491"/>
    <cellStyle name="ปกติ 129 8" xfId="1698"/>
    <cellStyle name="ปกติ 129 9" xfId="1900"/>
    <cellStyle name="ปกติ 130" xfId="225"/>
    <cellStyle name="ปกติ 130 10" xfId="2202"/>
    <cellStyle name="ปกติ 130 11" xfId="3212"/>
    <cellStyle name="ปกติ 130 2" xfId="470"/>
    <cellStyle name="ปกติ 130 3" xfId="659"/>
    <cellStyle name="ปกติ 130 4" xfId="869"/>
    <cellStyle name="ปกติ 130 5" xfId="1077"/>
    <cellStyle name="ปกติ 130 6" xfId="1287"/>
    <cellStyle name="ปกติ 130 7" xfId="1492"/>
    <cellStyle name="ปกติ 130 8" xfId="1699"/>
    <cellStyle name="ปกติ 130 9" xfId="1901"/>
    <cellStyle name="ปกติ 131" xfId="227"/>
    <cellStyle name="ปกติ 131 10" xfId="2204"/>
    <cellStyle name="ปกติ 131 11" xfId="3213"/>
    <cellStyle name="ปกติ 131 2" xfId="472"/>
    <cellStyle name="ปกติ 131 3" xfId="661"/>
    <cellStyle name="ปกติ 131 4" xfId="871"/>
    <cellStyle name="ปกติ 131 5" xfId="1079"/>
    <cellStyle name="ปกติ 131 6" xfId="1289"/>
    <cellStyle name="ปกติ 131 7" xfId="1494"/>
    <cellStyle name="ปกติ 131 8" xfId="1701"/>
    <cellStyle name="ปกติ 131 9" xfId="1903"/>
    <cellStyle name="ปกติ 2" xfId="16"/>
    <cellStyle name="ปกติ 2 2" xfId="2276"/>
    <cellStyle name="ปกติ 2 3" xfId="2663"/>
    <cellStyle name="ปกติ 2 4" xfId="252"/>
    <cellStyle name="ปกติ 2 5" xfId="3299"/>
    <cellStyle name="ปกติ 3" xfId="2036"/>
    <cellStyle name="ปกติ 48" xfId="115"/>
    <cellStyle name="ปกติ 48 10" xfId="2091"/>
    <cellStyle name="ปกติ 48 11" xfId="3214"/>
    <cellStyle name="ปกติ 48 2" xfId="359"/>
    <cellStyle name="ปกติ 48 3" xfId="548"/>
    <cellStyle name="ปกติ 48 4" xfId="758"/>
    <cellStyle name="ปกติ 48 5" xfId="966"/>
    <cellStyle name="ปกติ 48 6" xfId="1176"/>
    <cellStyle name="ปกติ 48 7" xfId="1381"/>
    <cellStyle name="ปกติ 48 8" xfId="1588"/>
    <cellStyle name="ปกติ 48 9" xfId="1790"/>
    <cellStyle name="ปกติ 49" xfId="117"/>
    <cellStyle name="ปกติ 49 10" xfId="2093"/>
    <cellStyle name="ปกติ 49 11" xfId="3215"/>
    <cellStyle name="ปกติ 49 2" xfId="361"/>
    <cellStyle name="ปกติ 49 3" xfId="550"/>
    <cellStyle name="ปกติ 49 4" xfId="760"/>
    <cellStyle name="ปกติ 49 5" xfId="968"/>
    <cellStyle name="ปกติ 49 6" xfId="1178"/>
    <cellStyle name="ปกติ 49 7" xfId="1383"/>
    <cellStyle name="ปกติ 49 8" xfId="1590"/>
    <cellStyle name="ปกติ 49 9" xfId="1792"/>
    <cellStyle name="ปกติ 50" xfId="118"/>
    <cellStyle name="ปกติ 50 10" xfId="2094"/>
    <cellStyle name="ปกติ 50 11" xfId="3216"/>
    <cellStyle name="ปกติ 50 2" xfId="362"/>
    <cellStyle name="ปกติ 50 3" xfId="551"/>
    <cellStyle name="ปกติ 50 4" xfId="761"/>
    <cellStyle name="ปกติ 50 5" xfId="969"/>
    <cellStyle name="ปกติ 50 6" xfId="1179"/>
    <cellStyle name="ปกติ 50 7" xfId="1384"/>
    <cellStyle name="ปกติ 50 8" xfId="1591"/>
    <cellStyle name="ปกติ 50 9" xfId="1793"/>
    <cellStyle name="ปกติ 51" xfId="120"/>
    <cellStyle name="ปกติ 51 10" xfId="2096"/>
    <cellStyle name="ปกติ 51 11" xfId="3217"/>
    <cellStyle name="ปกติ 51 2" xfId="364"/>
    <cellStyle name="ปกติ 51 3" xfId="553"/>
    <cellStyle name="ปกติ 51 4" xfId="763"/>
    <cellStyle name="ปกติ 51 5" xfId="971"/>
    <cellStyle name="ปกติ 51 6" xfId="1181"/>
    <cellStyle name="ปกติ 51 7" xfId="1386"/>
    <cellStyle name="ปกติ 51 8" xfId="1593"/>
    <cellStyle name="ปกติ 51 9" xfId="1795"/>
    <cellStyle name="ปกติ 52" xfId="121"/>
    <cellStyle name="ปกติ 52 10" xfId="2097"/>
    <cellStyle name="ปกติ 52 11" xfId="3218"/>
    <cellStyle name="ปกติ 52 2" xfId="365"/>
    <cellStyle name="ปกติ 52 3" xfId="554"/>
    <cellStyle name="ปกติ 52 4" xfId="764"/>
    <cellStyle name="ปกติ 52 5" xfId="972"/>
    <cellStyle name="ปกติ 52 6" xfId="1182"/>
    <cellStyle name="ปกติ 52 7" xfId="1387"/>
    <cellStyle name="ปกติ 52 8" xfId="1594"/>
    <cellStyle name="ปกติ 52 9" xfId="1796"/>
    <cellStyle name="ปกติ 53" xfId="123"/>
    <cellStyle name="ปกติ 53 10" xfId="2099"/>
    <cellStyle name="ปกติ 53 11" xfId="3219"/>
    <cellStyle name="ปกติ 53 2" xfId="367"/>
    <cellStyle name="ปกติ 53 3" xfId="556"/>
    <cellStyle name="ปกติ 53 4" xfId="766"/>
    <cellStyle name="ปกติ 53 5" xfId="974"/>
    <cellStyle name="ปกติ 53 6" xfId="1184"/>
    <cellStyle name="ปกติ 53 7" xfId="1389"/>
    <cellStyle name="ปกติ 53 8" xfId="1596"/>
    <cellStyle name="ปกติ 53 9" xfId="1798"/>
    <cellStyle name="ปกติ 54" xfId="124"/>
    <cellStyle name="ปกติ 54 10" xfId="2100"/>
    <cellStyle name="ปกติ 54 11" xfId="3220"/>
    <cellStyle name="ปกติ 54 2" xfId="368"/>
    <cellStyle name="ปกติ 54 3" xfId="557"/>
    <cellStyle name="ปกติ 54 4" xfId="767"/>
    <cellStyle name="ปกติ 54 5" xfId="975"/>
    <cellStyle name="ปกติ 54 6" xfId="1185"/>
    <cellStyle name="ปกติ 54 7" xfId="1390"/>
    <cellStyle name="ปกติ 54 8" xfId="1597"/>
    <cellStyle name="ปกติ 54 9" xfId="1799"/>
    <cellStyle name="ปกติ 55" xfId="25"/>
    <cellStyle name="ปกติ 55 10" xfId="2102"/>
    <cellStyle name="ปกติ 55 11" xfId="3221"/>
    <cellStyle name="ปกติ 55 2" xfId="370"/>
    <cellStyle name="ปกติ 55 3" xfId="559"/>
    <cellStyle name="ปกติ 55 4" xfId="769"/>
    <cellStyle name="ปกติ 55 5" xfId="977"/>
    <cellStyle name="ปกติ 55 6" xfId="1187"/>
    <cellStyle name="ปกติ 55 7" xfId="1392"/>
    <cellStyle name="ปกติ 55 8" xfId="1599"/>
    <cellStyle name="ปกติ 55 9" xfId="1801"/>
    <cellStyle name="ปกติ 58" xfId="126"/>
    <cellStyle name="ปกติ 58 10" xfId="2103"/>
    <cellStyle name="ปกติ 58 11" xfId="3222"/>
    <cellStyle name="ปกติ 58 2" xfId="371"/>
    <cellStyle name="ปกติ 58 3" xfId="560"/>
    <cellStyle name="ปกติ 58 4" xfId="770"/>
    <cellStyle name="ปกติ 58 5" xfId="978"/>
    <cellStyle name="ปกติ 58 6" xfId="1188"/>
    <cellStyle name="ปกติ 58 7" xfId="1393"/>
    <cellStyle name="ปกติ 58 8" xfId="1600"/>
    <cellStyle name="ปกติ 58 9" xfId="1802"/>
    <cellStyle name="ปกติ 60" xfId="128"/>
    <cellStyle name="ปกติ 60 10" xfId="2105"/>
    <cellStyle name="ปกติ 60 11" xfId="3223"/>
    <cellStyle name="ปกติ 60 2" xfId="373"/>
    <cellStyle name="ปกติ 60 3" xfId="562"/>
    <cellStyle name="ปกติ 60 4" xfId="772"/>
    <cellStyle name="ปกติ 60 5" xfId="980"/>
    <cellStyle name="ปกติ 60 6" xfId="1190"/>
    <cellStyle name="ปกติ 60 7" xfId="1395"/>
    <cellStyle name="ปกติ 60 8" xfId="1602"/>
    <cellStyle name="ปกติ 60 9" xfId="1804"/>
    <cellStyle name="ปกติ 61" xfId="129"/>
    <cellStyle name="ปกติ 61 10" xfId="2106"/>
    <cellStyle name="ปกติ 61 11" xfId="3224"/>
    <cellStyle name="ปกติ 61 2" xfId="374"/>
    <cellStyle name="ปกติ 61 3" xfId="563"/>
    <cellStyle name="ปกติ 61 4" xfId="773"/>
    <cellStyle name="ปกติ 61 5" xfId="981"/>
    <cellStyle name="ปกติ 61 6" xfId="1191"/>
    <cellStyle name="ปกติ 61 7" xfId="1396"/>
    <cellStyle name="ปกติ 61 8" xfId="1603"/>
    <cellStyle name="ปกติ 61 9" xfId="1805"/>
    <cellStyle name="ปกติ 62" xfId="131"/>
    <cellStyle name="ปกติ 62 10" xfId="2108"/>
    <cellStyle name="ปกติ 62 11" xfId="3225"/>
    <cellStyle name="ปกติ 62 2" xfId="376"/>
    <cellStyle name="ปกติ 62 3" xfId="565"/>
    <cellStyle name="ปกติ 62 4" xfId="775"/>
    <cellStyle name="ปกติ 62 5" xfId="983"/>
    <cellStyle name="ปกติ 62 6" xfId="1193"/>
    <cellStyle name="ปกติ 62 7" xfId="1398"/>
    <cellStyle name="ปกติ 62 8" xfId="1605"/>
    <cellStyle name="ปกติ 62 9" xfId="1807"/>
    <cellStyle name="ปกติ 63" xfId="132"/>
    <cellStyle name="ปกติ 63 10" xfId="2109"/>
    <cellStyle name="ปกติ 63 11" xfId="3226"/>
    <cellStyle name="ปกติ 63 2" xfId="377"/>
    <cellStyle name="ปกติ 63 3" xfId="566"/>
    <cellStyle name="ปกติ 63 4" xfId="776"/>
    <cellStyle name="ปกติ 63 5" xfId="984"/>
    <cellStyle name="ปกติ 63 6" xfId="1194"/>
    <cellStyle name="ปกติ 63 7" xfId="1399"/>
    <cellStyle name="ปกติ 63 8" xfId="1606"/>
    <cellStyle name="ปกติ 63 9" xfId="1808"/>
    <cellStyle name="ปกติ 64" xfId="134"/>
    <cellStyle name="ปกติ 64 10" xfId="2111"/>
    <cellStyle name="ปกติ 64 11" xfId="3227"/>
    <cellStyle name="ปกติ 64 2" xfId="379"/>
    <cellStyle name="ปกติ 64 3" xfId="568"/>
    <cellStyle name="ปกติ 64 4" xfId="778"/>
    <cellStyle name="ปกติ 64 5" xfId="986"/>
    <cellStyle name="ปกติ 64 6" xfId="1196"/>
    <cellStyle name="ปกติ 64 7" xfId="1401"/>
    <cellStyle name="ปกติ 64 8" xfId="1608"/>
    <cellStyle name="ปกติ 64 9" xfId="1810"/>
    <cellStyle name="ปกติ 65" xfId="137"/>
    <cellStyle name="ปกติ 65 10" xfId="2114"/>
    <cellStyle name="ปกติ 65 11" xfId="3228"/>
    <cellStyle name="ปกติ 65 2" xfId="382"/>
    <cellStyle name="ปกติ 65 3" xfId="571"/>
    <cellStyle name="ปกติ 65 4" xfId="781"/>
    <cellStyle name="ปกติ 65 5" xfId="989"/>
    <cellStyle name="ปกติ 65 6" xfId="1199"/>
    <cellStyle name="ปกติ 65 7" xfId="1404"/>
    <cellStyle name="ปกติ 65 8" xfId="1611"/>
    <cellStyle name="ปกติ 65 9" xfId="1813"/>
    <cellStyle name="ปกติ 66" xfId="135"/>
    <cellStyle name="ปกติ 66 10" xfId="2112"/>
    <cellStyle name="ปกติ 66 11" xfId="3229"/>
    <cellStyle name="ปกติ 66 2" xfId="380"/>
    <cellStyle name="ปกติ 66 3" xfId="569"/>
    <cellStyle name="ปกติ 66 4" xfId="779"/>
    <cellStyle name="ปกติ 66 5" xfId="987"/>
    <cellStyle name="ปกติ 66 6" xfId="1197"/>
    <cellStyle name="ปกติ 66 7" xfId="1402"/>
    <cellStyle name="ปกติ 66 8" xfId="1609"/>
    <cellStyle name="ปกติ 66 9" xfId="1811"/>
    <cellStyle name="ปกติ 67" xfId="138"/>
    <cellStyle name="ปกติ 67 10" xfId="2115"/>
    <cellStyle name="ปกติ 67 11" xfId="3230"/>
    <cellStyle name="ปกติ 67 2" xfId="383"/>
    <cellStyle name="ปกติ 67 3" xfId="572"/>
    <cellStyle name="ปกติ 67 4" xfId="782"/>
    <cellStyle name="ปกติ 67 5" xfId="990"/>
    <cellStyle name="ปกติ 67 6" xfId="1200"/>
    <cellStyle name="ปกติ 67 7" xfId="1405"/>
    <cellStyle name="ปกติ 67 8" xfId="1612"/>
    <cellStyle name="ปกติ 67 9" xfId="1814"/>
    <cellStyle name="ปกติ 68" xfId="140"/>
    <cellStyle name="ปกติ 68 10" xfId="2117"/>
    <cellStyle name="ปกติ 68 11" xfId="3231"/>
    <cellStyle name="ปกติ 68 2" xfId="385"/>
    <cellStyle name="ปกติ 68 3" xfId="574"/>
    <cellStyle name="ปกติ 68 4" xfId="784"/>
    <cellStyle name="ปกติ 68 5" xfId="992"/>
    <cellStyle name="ปกติ 68 6" xfId="1202"/>
    <cellStyle name="ปกติ 68 7" xfId="1407"/>
    <cellStyle name="ปกติ 68 8" xfId="1614"/>
    <cellStyle name="ปกติ 68 9" xfId="1816"/>
    <cellStyle name="ปกติ 69" xfId="141"/>
    <cellStyle name="ปกติ 69 10" xfId="2118"/>
    <cellStyle name="ปกติ 69 11" xfId="3232"/>
    <cellStyle name="ปกติ 69 2" xfId="386"/>
    <cellStyle name="ปกติ 69 3" xfId="575"/>
    <cellStyle name="ปกติ 69 4" xfId="785"/>
    <cellStyle name="ปกติ 69 5" xfId="993"/>
    <cellStyle name="ปกติ 69 6" xfId="1203"/>
    <cellStyle name="ปกติ 69 7" xfId="1408"/>
    <cellStyle name="ปกติ 69 8" xfId="1615"/>
    <cellStyle name="ปกติ 69 9" xfId="1817"/>
    <cellStyle name="ปกติ 70" xfId="143"/>
    <cellStyle name="ปกติ 70 10" xfId="2120"/>
    <cellStyle name="ปกติ 70 11" xfId="3233"/>
    <cellStyle name="ปกติ 70 2" xfId="388"/>
    <cellStyle name="ปกติ 70 3" xfId="577"/>
    <cellStyle name="ปกติ 70 4" xfId="787"/>
    <cellStyle name="ปกติ 70 5" xfId="995"/>
    <cellStyle name="ปกติ 70 6" xfId="1205"/>
    <cellStyle name="ปกติ 70 7" xfId="1410"/>
    <cellStyle name="ปกติ 70 8" xfId="1617"/>
    <cellStyle name="ปกติ 70 9" xfId="1819"/>
    <cellStyle name="ปกติ 71" xfId="144"/>
    <cellStyle name="ปกติ 71 10" xfId="2121"/>
    <cellStyle name="ปกติ 71 11" xfId="3234"/>
    <cellStyle name="ปกติ 71 2" xfId="389"/>
    <cellStyle name="ปกติ 71 3" xfId="578"/>
    <cellStyle name="ปกติ 71 4" xfId="788"/>
    <cellStyle name="ปกติ 71 5" xfId="996"/>
    <cellStyle name="ปกติ 71 6" xfId="1206"/>
    <cellStyle name="ปกติ 71 7" xfId="1411"/>
    <cellStyle name="ปกติ 71 8" xfId="1618"/>
    <cellStyle name="ปกติ 71 9" xfId="1820"/>
    <cellStyle name="ปกติ 72" xfId="146"/>
    <cellStyle name="ปกติ 72 10" xfId="2123"/>
    <cellStyle name="ปกติ 72 11" xfId="3235"/>
    <cellStyle name="ปกติ 72 2" xfId="391"/>
    <cellStyle name="ปกติ 72 3" xfId="580"/>
    <cellStyle name="ปกติ 72 4" xfId="790"/>
    <cellStyle name="ปกติ 72 5" xfId="998"/>
    <cellStyle name="ปกติ 72 6" xfId="1208"/>
    <cellStyle name="ปกติ 72 7" xfId="1413"/>
    <cellStyle name="ปกติ 72 8" xfId="1620"/>
    <cellStyle name="ปกติ 72 9" xfId="1822"/>
    <cellStyle name="ปกติ 73" xfId="147"/>
    <cellStyle name="ปกติ 73 10" xfId="2124"/>
    <cellStyle name="ปกติ 73 11" xfId="3236"/>
    <cellStyle name="ปกติ 73 2" xfId="392"/>
    <cellStyle name="ปกติ 73 3" xfId="581"/>
    <cellStyle name="ปกติ 73 4" xfId="791"/>
    <cellStyle name="ปกติ 73 5" xfId="999"/>
    <cellStyle name="ปกติ 73 6" xfId="1209"/>
    <cellStyle name="ปกติ 73 7" xfId="1414"/>
    <cellStyle name="ปกติ 73 8" xfId="1621"/>
    <cellStyle name="ปกติ 73 9" xfId="1823"/>
    <cellStyle name="ปกติ 74" xfId="149"/>
    <cellStyle name="ปกติ 74 10" xfId="2126"/>
    <cellStyle name="ปกติ 74 11" xfId="3237"/>
    <cellStyle name="ปกติ 74 2" xfId="394"/>
    <cellStyle name="ปกติ 74 3" xfId="583"/>
    <cellStyle name="ปกติ 74 4" xfId="793"/>
    <cellStyle name="ปกติ 74 5" xfId="1001"/>
    <cellStyle name="ปกติ 74 6" xfId="1211"/>
    <cellStyle name="ปกติ 74 7" xfId="1416"/>
    <cellStyle name="ปกติ 74 8" xfId="1623"/>
    <cellStyle name="ปกติ 74 9" xfId="1825"/>
    <cellStyle name="ปกติ 75" xfId="150"/>
    <cellStyle name="ปกติ 75 10" xfId="2127"/>
    <cellStyle name="ปกติ 75 11" xfId="3238"/>
    <cellStyle name="ปกติ 75 2" xfId="395"/>
    <cellStyle name="ปกติ 75 3" xfId="584"/>
    <cellStyle name="ปกติ 75 4" xfId="794"/>
    <cellStyle name="ปกติ 75 5" xfId="1002"/>
    <cellStyle name="ปกติ 75 6" xfId="1212"/>
    <cellStyle name="ปกติ 75 7" xfId="1417"/>
    <cellStyle name="ปกติ 75 8" xfId="1624"/>
    <cellStyle name="ปกติ 75 9" xfId="1826"/>
    <cellStyle name="ปกติ 76" xfId="152"/>
    <cellStyle name="ปกติ 76 10" xfId="2129"/>
    <cellStyle name="ปกติ 76 11" xfId="3239"/>
    <cellStyle name="ปกติ 76 2" xfId="397"/>
    <cellStyle name="ปกติ 76 3" xfId="586"/>
    <cellStyle name="ปกติ 76 4" xfId="796"/>
    <cellStyle name="ปกติ 76 5" xfId="1004"/>
    <cellStyle name="ปกติ 76 6" xfId="1214"/>
    <cellStyle name="ปกติ 76 7" xfId="1419"/>
    <cellStyle name="ปกติ 76 8" xfId="1626"/>
    <cellStyle name="ปกติ 76 9" xfId="1828"/>
    <cellStyle name="ปกติ 77" xfId="153"/>
    <cellStyle name="ปกติ 77 10" xfId="2130"/>
    <cellStyle name="ปกติ 77 11" xfId="3240"/>
    <cellStyle name="ปกติ 77 2" xfId="398"/>
    <cellStyle name="ปกติ 77 3" xfId="587"/>
    <cellStyle name="ปกติ 77 4" xfId="797"/>
    <cellStyle name="ปกติ 77 5" xfId="1005"/>
    <cellStyle name="ปกติ 77 6" xfId="1215"/>
    <cellStyle name="ปกติ 77 7" xfId="1420"/>
    <cellStyle name="ปกติ 77 8" xfId="1627"/>
    <cellStyle name="ปกติ 77 9" xfId="1829"/>
    <cellStyle name="ปกติ 78" xfId="155"/>
    <cellStyle name="ปกติ 78 10" xfId="2132"/>
    <cellStyle name="ปกติ 78 11" xfId="3241"/>
    <cellStyle name="ปกติ 78 2" xfId="400"/>
    <cellStyle name="ปกติ 78 3" xfId="589"/>
    <cellStyle name="ปกติ 78 4" xfId="799"/>
    <cellStyle name="ปกติ 78 5" xfId="1007"/>
    <cellStyle name="ปกติ 78 6" xfId="1217"/>
    <cellStyle name="ปกติ 78 7" xfId="1422"/>
    <cellStyle name="ปกติ 78 8" xfId="1629"/>
    <cellStyle name="ปกติ 78 9" xfId="1831"/>
    <cellStyle name="ปกติ 79" xfId="156"/>
    <cellStyle name="ปกติ 79 10" xfId="2133"/>
    <cellStyle name="ปกติ 79 11" xfId="3242"/>
    <cellStyle name="ปกติ 79 2" xfId="401"/>
    <cellStyle name="ปกติ 79 3" xfId="590"/>
    <cellStyle name="ปกติ 79 4" xfId="800"/>
    <cellStyle name="ปกติ 79 5" xfId="1008"/>
    <cellStyle name="ปกติ 79 6" xfId="1218"/>
    <cellStyle name="ปกติ 79 7" xfId="1423"/>
    <cellStyle name="ปกติ 79 8" xfId="1630"/>
    <cellStyle name="ปกติ 79 9" xfId="1832"/>
    <cellStyle name="ปกติ 80" xfId="158"/>
    <cellStyle name="ปกติ 80 10" xfId="2135"/>
    <cellStyle name="ปกติ 80 11" xfId="3243"/>
    <cellStyle name="ปกติ 80 2" xfId="403"/>
    <cellStyle name="ปกติ 80 3" xfId="592"/>
    <cellStyle name="ปกติ 80 4" xfId="802"/>
    <cellStyle name="ปกติ 80 5" xfId="1010"/>
    <cellStyle name="ปกติ 80 6" xfId="1220"/>
    <cellStyle name="ปกติ 80 7" xfId="1425"/>
    <cellStyle name="ปกติ 80 8" xfId="1632"/>
    <cellStyle name="ปกติ 80 9" xfId="1834"/>
    <cellStyle name="ปกติ 81" xfId="159"/>
    <cellStyle name="ปกติ 81 10" xfId="2136"/>
    <cellStyle name="ปกติ 81 11" xfId="3244"/>
    <cellStyle name="ปกติ 81 2" xfId="404"/>
    <cellStyle name="ปกติ 81 3" xfId="593"/>
    <cellStyle name="ปกติ 81 4" xfId="803"/>
    <cellStyle name="ปกติ 81 5" xfId="1011"/>
    <cellStyle name="ปกติ 81 6" xfId="1221"/>
    <cellStyle name="ปกติ 81 7" xfId="1426"/>
    <cellStyle name="ปกติ 81 8" xfId="1633"/>
    <cellStyle name="ปกติ 81 9" xfId="1835"/>
    <cellStyle name="ปกติ 82" xfId="161"/>
    <cellStyle name="ปกติ 82 10" xfId="2138"/>
    <cellStyle name="ปกติ 82 11" xfId="3245"/>
    <cellStyle name="ปกติ 82 2" xfId="406"/>
    <cellStyle name="ปกติ 82 3" xfId="595"/>
    <cellStyle name="ปกติ 82 4" xfId="805"/>
    <cellStyle name="ปกติ 82 5" xfId="1013"/>
    <cellStyle name="ปกติ 82 6" xfId="1223"/>
    <cellStyle name="ปกติ 82 7" xfId="1428"/>
    <cellStyle name="ปกติ 82 8" xfId="1635"/>
    <cellStyle name="ปกติ 82 9" xfId="1837"/>
    <cellStyle name="ปกติ 83" xfId="162"/>
    <cellStyle name="ปกติ 83 10" xfId="2139"/>
    <cellStyle name="ปกติ 83 11" xfId="3246"/>
    <cellStyle name="ปกติ 83 2" xfId="407"/>
    <cellStyle name="ปกติ 83 3" xfId="596"/>
    <cellStyle name="ปกติ 83 4" xfId="806"/>
    <cellStyle name="ปกติ 83 5" xfId="1014"/>
    <cellStyle name="ปกติ 83 6" xfId="1224"/>
    <cellStyle name="ปกติ 83 7" xfId="1429"/>
    <cellStyle name="ปกติ 83 8" xfId="1636"/>
    <cellStyle name="ปกติ 83 9" xfId="1838"/>
    <cellStyle name="ปกติ 84" xfId="164"/>
    <cellStyle name="ปกติ 84 10" xfId="2141"/>
    <cellStyle name="ปกติ 84 11" xfId="3247"/>
    <cellStyle name="ปกติ 84 2" xfId="409"/>
    <cellStyle name="ปกติ 84 3" xfId="598"/>
    <cellStyle name="ปกติ 84 4" xfId="808"/>
    <cellStyle name="ปกติ 84 5" xfId="1016"/>
    <cellStyle name="ปกติ 84 6" xfId="1226"/>
    <cellStyle name="ปกติ 84 7" xfId="1431"/>
    <cellStyle name="ปกติ 84 8" xfId="1638"/>
    <cellStyle name="ปกติ 84 9" xfId="1840"/>
    <cellStyle name="ปกติ 85" xfId="165"/>
    <cellStyle name="ปกติ 85 10" xfId="2142"/>
    <cellStyle name="ปกติ 85 11" xfId="3248"/>
    <cellStyle name="ปกติ 85 2" xfId="410"/>
    <cellStyle name="ปกติ 85 3" xfId="599"/>
    <cellStyle name="ปกติ 85 4" xfId="809"/>
    <cellStyle name="ปกติ 85 5" xfId="1017"/>
    <cellStyle name="ปกติ 85 6" xfId="1227"/>
    <cellStyle name="ปกติ 85 7" xfId="1432"/>
    <cellStyle name="ปกติ 85 8" xfId="1639"/>
    <cellStyle name="ปกติ 85 9" xfId="1841"/>
    <cellStyle name="ปกติ 86" xfId="167"/>
    <cellStyle name="ปกติ 86 10" xfId="2144"/>
    <cellStyle name="ปกติ 86 11" xfId="3249"/>
    <cellStyle name="ปกติ 86 2" xfId="412"/>
    <cellStyle name="ปกติ 86 3" xfId="601"/>
    <cellStyle name="ปกติ 86 4" xfId="811"/>
    <cellStyle name="ปกติ 86 5" xfId="1019"/>
    <cellStyle name="ปกติ 86 6" xfId="1229"/>
    <cellStyle name="ปกติ 86 7" xfId="1434"/>
    <cellStyle name="ปกติ 86 8" xfId="1641"/>
    <cellStyle name="ปกติ 86 9" xfId="1843"/>
    <cellStyle name="ปกติ 87" xfId="168"/>
    <cellStyle name="ปกติ 87 10" xfId="2145"/>
    <cellStyle name="ปกติ 87 11" xfId="3250"/>
    <cellStyle name="ปกติ 87 2" xfId="413"/>
    <cellStyle name="ปกติ 87 3" xfId="602"/>
    <cellStyle name="ปกติ 87 4" xfId="812"/>
    <cellStyle name="ปกติ 87 5" xfId="1020"/>
    <cellStyle name="ปกติ 87 6" xfId="1230"/>
    <cellStyle name="ปกติ 87 7" xfId="1435"/>
    <cellStyle name="ปกติ 87 8" xfId="1642"/>
    <cellStyle name="ปกติ 87 9" xfId="1844"/>
    <cellStyle name="ปกติ 88" xfId="170"/>
    <cellStyle name="ปกติ 88 10" xfId="2147"/>
    <cellStyle name="ปกติ 88 11" xfId="3251"/>
    <cellStyle name="ปกติ 88 2" xfId="415"/>
    <cellStyle name="ปกติ 88 3" xfId="604"/>
    <cellStyle name="ปกติ 88 4" xfId="814"/>
    <cellStyle name="ปกติ 88 5" xfId="1022"/>
    <cellStyle name="ปกติ 88 6" xfId="1232"/>
    <cellStyle name="ปกติ 88 7" xfId="1437"/>
    <cellStyle name="ปกติ 88 8" xfId="1644"/>
    <cellStyle name="ปกติ 88 9" xfId="1846"/>
    <cellStyle name="ปกติ 89" xfId="171"/>
    <cellStyle name="ปกติ 89 10" xfId="2148"/>
    <cellStyle name="ปกติ 89 11" xfId="3252"/>
    <cellStyle name="ปกติ 89 2" xfId="416"/>
    <cellStyle name="ปกติ 89 3" xfId="605"/>
    <cellStyle name="ปกติ 89 4" xfId="815"/>
    <cellStyle name="ปกติ 89 5" xfId="1023"/>
    <cellStyle name="ปกติ 89 6" xfId="1233"/>
    <cellStyle name="ปกติ 89 7" xfId="1438"/>
    <cellStyle name="ปกติ 89 8" xfId="1645"/>
    <cellStyle name="ปกติ 89 9" xfId="1847"/>
    <cellStyle name="ปกติ 90" xfId="173"/>
    <cellStyle name="ปกติ 90 10" xfId="2150"/>
    <cellStyle name="ปกติ 90 11" xfId="3253"/>
    <cellStyle name="ปกติ 90 2" xfId="418"/>
    <cellStyle name="ปกติ 90 3" xfId="607"/>
    <cellStyle name="ปกติ 90 4" xfId="817"/>
    <cellStyle name="ปกติ 90 5" xfId="1025"/>
    <cellStyle name="ปกติ 90 6" xfId="1235"/>
    <cellStyle name="ปกติ 90 7" xfId="1440"/>
    <cellStyle name="ปกติ 90 8" xfId="1647"/>
    <cellStyle name="ปกติ 90 9" xfId="1849"/>
    <cellStyle name="ปกติ 91" xfId="174"/>
    <cellStyle name="ปกติ 91 10" xfId="2151"/>
    <cellStyle name="ปกติ 91 11" xfId="3254"/>
    <cellStyle name="ปกติ 91 2" xfId="419"/>
    <cellStyle name="ปกติ 91 3" xfId="608"/>
    <cellStyle name="ปกติ 91 4" xfId="818"/>
    <cellStyle name="ปกติ 91 5" xfId="1026"/>
    <cellStyle name="ปกติ 91 6" xfId="1236"/>
    <cellStyle name="ปกติ 91 7" xfId="1441"/>
    <cellStyle name="ปกติ 91 8" xfId="1648"/>
    <cellStyle name="ปกติ 91 9" xfId="1850"/>
    <cellStyle name="ปกติ 92" xfId="176"/>
    <cellStyle name="ปกติ 92 10" xfId="2153"/>
    <cellStyle name="ปกติ 92 11" xfId="3255"/>
    <cellStyle name="ปกติ 92 2" xfId="421"/>
    <cellStyle name="ปกติ 92 3" xfId="610"/>
    <cellStyle name="ปกติ 92 4" xfId="820"/>
    <cellStyle name="ปกติ 92 5" xfId="1028"/>
    <cellStyle name="ปกติ 92 6" xfId="1238"/>
    <cellStyle name="ปกติ 92 7" xfId="1443"/>
    <cellStyle name="ปกติ 92 8" xfId="1650"/>
    <cellStyle name="ปกติ 92 9" xfId="1852"/>
    <cellStyle name="ปกติ 93" xfId="177"/>
    <cellStyle name="ปกติ 93 10" xfId="2154"/>
    <cellStyle name="ปกติ 93 11" xfId="3256"/>
    <cellStyle name="ปกติ 93 2" xfId="422"/>
    <cellStyle name="ปกติ 93 3" xfId="611"/>
    <cellStyle name="ปกติ 93 4" xfId="821"/>
    <cellStyle name="ปกติ 93 5" xfId="1029"/>
    <cellStyle name="ปกติ 93 6" xfId="1239"/>
    <cellStyle name="ปกติ 93 7" xfId="1444"/>
    <cellStyle name="ปกติ 93 8" xfId="1651"/>
    <cellStyle name="ปกติ 93 9" xfId="1853"/>
    <cellStyle name="ปกติ 94" xfId="179"/>
    <cellStyle name="ปกติ 94 10" xfId="2156"/>
    <cellStyle name="ปกติ 94 11" xfId="3257"/>
    <cellStyle name="ปกติ 94 2" xfId="424"/>
    <cellStyle name="ปกติ 94 3" xfId="613"/>
    <cellStyle name="ปกติ 94 4" xfId="823"/>
    <cellStyle name="ปกติ 94 5" xfId="1031"/>
    <cellStyle name="ปกติ 94 6" xfId="1241"/>
    <cellStyle name="ปกติ 94 7" xfId="1446"/>
    <cellStyle name="ปกติ 94 8" xfId="1653"/>
    <cellStyle name="ปกติ 94 9" xfId="1855"/>
    <cellStyle name="ปกติ 95" xfId="180"/>
    <cellStyle name="ปกติ 95 10" xfId="2157"/>
    <cellStyle name="ปกติ 95 11" xfId="3258"/>
    <cellStyle name="ปกติ 95 2" xfId="425"/>
    <cellStyle name="ปกติ 95 3" xfId="614"/>
    <cellStyle name="ปกติ 95 4" xfId="824"/>
    <cellStyle name="ปกติ 95 5" xfId="1032"/>
    <cellStyle name="ปกติ 95 6" xfId="1242"/>
    <cellStyle name="ปกติ 95 7" xfId="1447"/>
    <cellStyle name="ปกติ 95 8" xfId="1654"/>
    <cellStyle name="ปกติ 95 9" xfId="1856"/>
    <cellStyle name="ปกติ 96" xfId="182"/>
    <cellStyle name="ปกติ 96 10" xfId="2159"/>
    <cellStyle name="ปกติ 96 11" xfId="3259"/>
    <cellStyle name="ปกติ 96 2" xfId="427"/>
    <cellStyle name="ปกติ 96 3" xfId="616"/>
    <cellStyle name="ปกติ 96 4" xfId="826"/>
    <cellStyle name="ปกติ 96 5" xfId="1034"/>
    <cellStyle name="ปกติ 96 6" xfId="1244"/>
    <cellStyle name="ปกติ 96 7" xfId="1449"/>
    <cellStyle name="ปกติ 96 8" xfId="1656"/>
    <cellStyle name="ปกติ 96 9" xfId="1858"/>
    <cellStyle name="ปกติ 97" xfId="183"/>
    <cellStyle name="ปกติ 97 10" xfId="2160"/>
    <cellStyle name="ปกติ 97 11" xfId="3260"/>
    <cellStyle name="ปกติ 97 2" xfId="428"/>
    <cellStyle name="ปกติ 97 3" xfId="617"/>
    <cellStyle name="ปกติ 97 4" xfId="827"/>
    <cellStyle name="ปกติ 97 5" xfId="1035"/>
    <cellStyle name="ปกติ 97 6" xfId="1245"/>
    <cellStyle name="ปกติ 97 7" xfId="1450"/>
    <cellStyle name="ปกติ 97 8" xfId="1657"/>
    <cellStyle name="ปกติ 97 9" xfId="1859"/>
    <cellStyle name="ปกติ 98" xfId="185"/>
    <cellStyle name="ปกติ 98 10" xfId="2162"/>
    <cellStyle name="ปกติ 98 11" xfId="3261"/>
    <cellStyle name="ปกติ 98 2" xfId="430"/>
    <cellStyle name="ปกติ 98 3" xfId="619"/>
    <cellStyle name="ปกติ 98 4" xfId="829"/>
    <cellStyle name="ปกติ 98 5" xfId="1037"/>
    <cellStyle name="ปกติ 98 6" xfId="1247"/>
    <cellStyle name="ปกติ 98 7" xfId="1452"/>
    <cellStyle name="ปกติ 98 8" xfId="1659"/>
    <cellStyle name="ปกติ 98 9" xfId="18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8"/>
  <sheetViews>
    <sheetView topLeftCell="A9" zoomScale="50" zoomScaleNormal="50" zoomScalePageLayoutView="55" workbookViewId="0">
      <selection activeCell="E4" sqref="A4:XFD42"/>
    </sheetView>
  </sheetViews>
  <sheetFormatPr defaultRowHeight="15"/>
  <cols>
    <col min="1" max="1" width="28.42578125" customWidth="1"/>
    <col min="5" max="5" width="40.140625" customWidth="1"/>
    <col min="6" max="6" width="10.42578125" bestFit="1" customWidth="1"/>
    <col min="7" max="7" width="12.140625" bestFit="1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1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style="54" customWidth="1"/>
    <col min="35" max="35" width="9" customWidth="1"/>
    <col min="37" max="37" width="10.7109375" customWidth="1"/>
  </cols>
  <sheetData>
    <row r="1" spans="1:51" ht="20.25">
      <c r="A1" s="119" t="s">
        <v>416</v>
      </c>
      <c r="B1" s="21"/>
      <c r="C1" s="2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K1" s="4"/>
    </row>
    <row r="2" spans="1:51" ht="21" customHeight="1">
      <c r="A2" s="125" t="s">
        <v>344</v>
      </c>
      <c r="B2" s="125" t="s">
        <v>0</v>
      </c>
      <c r="C2" s="126" t="s">
        <v>1</v>
      </c>
      <c r="D2" s="127" t="s">
        <v>2</v>
      </c>
      <c r="E2" s="125" t="s">
        <v>3</v>
      </c>
      <c r="F2" s="125" t="s">
        <v>383</v>
      </c>
      <c r="G2" s="125" t="s">
        <v>384</v>
      </c>
      <c r="H2" s="130" t="s">
        <v>385</v>
      </c>
      <c r="I2" s="125" t="s">
        <v>4</v>
      </c>
      <c r="J2" s="125" t="s">
        <v>5</v>
      </c>
      <c r="K2" s="133" t="s">
        <v>6</v>
      </c>
      <c r="L2" s="125" t="s">
        <v>7</v>
      </c>
      <c r="M2" s="132" t="s">
        <v>386</v>
      </c>
      <c r="N2" s="132"/>
      <c r="O2" s="132"/>
      <c r="P2" s="132"/>
      <c r="Q2" s="131" t="s">
        <v>387</v>
      </c>
      <c r="R2" s="132" t="s">
        <v>388</v>
      </c>
      <c r="S2" s="132"/>
      <c r="T2" s="132"/>
      <c r="U2" s="132"/>
      <c r="V2" s="131" t="s">
        <v>389</v>
      </c>
      <c r="W2" s="134" t="s">
        <v>390</v>
      </c>
      <c r="X2" s="135"/>
      <c r="Y2" s="136"/>
      <c r="Z2" s="131" t="s">
        <v>391</v>
      </c>
      <c r="AA2" s="148" t="s">
        <v>392</v>
      </c>
      <c r="AB2" s="148" t="s">
        <v>393</v>
      </c>
      <c r="AC2" s="141" t="s">
        <v>394</v>
      </c>
      <c r="AD2" s="128" t="s">
        <v>395</v>
      </c>
      <c r="AE2" s="143" t="s">
        <v>396</v>
      </c>
      <c r="AF2" s="128" t="s">
        <v>397</v>
      </c>
      <c r="AG2" s="141" t="s">
        <v>398</v>
      </c>
      <c r="AH2" s="128" t="s">
        <v>399</v>
      </c>
      <c r="AI2" s="128" t="s">
        <v>400</v>
      </c>
      <c r="AJ2" s="63"/>
      <c r="AK2" s="145"/>
      <c r="AL2" s="63"/>
      <c r="AM2" s="63"/>
    </row>
    <row r="3" spans="1:51" ht="42.75" customHeight="1">
      <c r="A3" s="125"/>
      <c r="B3" s="125"/>
      <c r="C3" s="126"/>
      <c r="D3" s="127"/>
      <c r="E3" s="125"/>
      <c r="F3" s="125"/>
      <c r="G3" s="125"/>
      <c r="H3" s="130"/>
      <c r="I3" s="125"/>
      <c r="J3" s="125"/>
      <c r="K3" s="133"/>
      <c r="L3" s="125"/>
      <c r="M3" s="96" t="s">
        <v>401</v>
      </c>
      <c r="N3" s="97" t="s">
        <v>402</v>
      </c>
      <c r="O3" s="97" t="s">
        <v>403</v>
      </c>
      <c r="P3" s="96" t="s">
        <v>404</v>
      </c>
      <c r="Q3" s="131"/>
      <c r="R3" s="96" t="s">
        <v>405</v>
      </c>
      <c r="S3" s="97" t="s">
        <v>406</v>
      </c>
      <c r="T3" s="97" t="s">
        <v>407</v>
      </c>
      <c r="U3" s="96" t="s">
        <v>408</v>
      </c>
      <c r="V3" s="131"/>
      <c r="W3" s="96" t="s">
        <v>409</v>
      </c>
      <c r="X3" s="97" t="s">
        <v>410</v>
      </c>
      <c r="Y3" s="96" t="s">
        <v>411</v>
      </c>
      <c r="Z3" s="131"/>
      <c r="AA3" s="148"/>
      <c r="AB3" s="148"/>
      <c r="AC3" s="142"/>
      <c r="AD3" s="129"/>
      <c r="AE3" s="144"/>
      <c r="AF3" s="129"/>
      <c r="AG3" s="142"/>
      <c r="AH3" s="129"/>
      <c r="AI3" s="129"/>
      <c r="AJ3" s="63"/>
      <c r="AK3" s="145"/>
      <c r="AL3" s="63"/>
      <c r="AM3" s="63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</row>
    <row r="4" spans="1:51" s="1" customFormat="1" ht="20.25">
      <c r="A4" s="10" t="s">
        <v>73</v>
      </c>
      <c r="B4" s="57">
        <v>431</v>
      </c>
      <c r="C4" s="47">
        <v>205</v>
      </c>
      <c r="D4" s="41">
        <v>101</v>
      </c>
      <c r="E4" s="57" t="s">
        <v>10</v>
      </c>
      <c r="F4" s="42" t="s">
        <v>37</v>
      </c>
      <c r="G4" s="42" t="s">
        <v>38</v>
      </c>
      <c r="H4" s="43">
        <v>9.8000000000000007</v>
      </c>
      <c r="I4" s="44">
        <v>4</v>
      </c>
      <c r="J4" s="8" t="s">
        <v>379</v>
      </c>
      <c r="K4" s="9">
        <v>42282</v>
      </c>
      <c r="L4" s="10" t="s">
        <v>345</v>
      </c>
      <c r="M4" s="74">
        <v>4.3499999999999996</v>
      </c>
      <c r="N4" s="74">
        <v>2.2999999999999998</v>
      </c>
      <c r="O4" s="74">
        <v>1.7250000000000001</v>
      </c>
      <c r="P4" s="74">
        <v>1.4750000000000001</v>
      </c>
      <c r="Q4" s="74">
        <v>3.2867000000000002</v>
      </c>
      <c r="R4" s="74">
        <v>8.375</v>
      </c>
      <c r="S4" s="74">
        <v>1.075</v>
      </c>
      <c r="T4" s="74">
        <v>0.22500000000000001</v>
      </c>
      <c r="U4" s="74">
        <v>0.17499999999999999</v>
      </c>
      <c r="V4" s="74">
        <v>5.6875099999999996</v>
      </c>
      <c r="W4" s="74">
        <v>0</v>
      </c>
      <c r="X4" s="74">
        <v>0</v>
      </c>
      <c r="Y4" s="74">
        <v>9.85</v>
      </c>
      <c r="Z4" s="74">
        <v>1.2350300000000001</v>
      </c>
      <c r="AA4" s="74">
        <v>96.668000000000006</v>
      </c>
      <c r="AB4" s="74">
        <v>1.6</v>
      </c>
      <c r="AC4" s="74">
        <f t="shared" ref="AC4:AC42" si="0">(AA4+AB4*0.5)/(3.5*H4*1000)*100</f>
        <v>0.2841632653061224</v>
      </c>
      <c r="AD4" s="74">
        <v>15.26</v>
      </c>
      <c r="AE4" s="74">
        <f t="shared" ref="AE4:AE42" si="1">AD4/(3.5*H4*1000)*100</f>
        <v>4.4489795918367339E-2</v>
      </c>
      <c r="AF4" s="74">
        <v>3.25</v>
      </c>
      <c r="AG4" s="74">
        <f t="shared" ref="AG4:AG42" si="2">AF4/(3.5*H4*1000)*100</f>
        <v>9.4752186588921272E-3</v>
      </c>
      <c r="AH4" s="74">
        <v>0</v>
      </c>
      <c r="AI4" s="74">
        <f t="shared" ref="AI4:AI42" si="3">AH4/(3.5*H4*1000)*100</f>
        <v>0</v>
      </c>
      <c r="AJ4" s="67"/>
      <c r="AK4" s="68"/>
      <c r="AL4" s="63"/>
      <c r="AM4" s="63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</row>
    <row r="5" spans="1:51" s="1" customFormat="1" ht="20.25">
      <c r="A5" s="10" t="s">
        <v>73</v>
      </c>
      <c r="B5" s="57">
        <v>431</v>
      </c>
      <c r="C5" s="47">
        <v>205</v>
      </c>
      <c r="D5" s="41">
        <v>101</v>
      </c>
      <c r="E5" s="57" t="s">
        <v>10</v>
      </c>
      <c r="F5" s="42" t="s">
        <v>38</v>
      </c>
      <c r="G5" s="42" t="s">
        <v>37</v>
      </c>
      <c r="H5" s="43">
        <v>9.8000000000000007</v>
      </c>
      <c r="I5" s="44">
        <v>4</v>
      </c>
      <c r="J5" s="8" t="s">
        <v>340</v>
      </c>
      <c r="K5" s="9">
        <v>42282</v>
      </c>
      <c r="L5" s="10" t="s">
        <v>345</v>
      </c>
      <c r="M5" s="74">
        <v>4.375</v>
      </c>
      <c r="N5" s="74">
        <v>3.0750000000000002</v>
      </c>
      <c r="O5" s="74">
        <v>2.125</v>
      </c>
      <c r="P5" s="74">
        <v>1.175</v>
      </c>
      <c r="Q5" s="74">
        <v>3.2397399999999998</v>
      </c>
      <c r="R5" s="74">
        <v>9.25</v>
      </c>
      <c r="S5" s="74">
        <v>1.175</v>
      </c>
      <c r="T5" s="74">
        <v>0.27500000000000002</v>
      </c>
      <c r="U5" s="74">
        <v>0.05</v>
      </c>
      <c r="V5" s="74">
        <v>5.7717000000000001</v>
      </c>
      <c r="W5" s="74">
        <v>0</v>
      </c>
      <c r="X5" s="74">
        <v>0</v>
      </c>
      <c r="Y5" s="74">
        <v>10.75</v>
      </c>
      <c r="Z5" s="74">
        <v>1.3637900000000001</v>
      </c>
      <c r="AA5" s="74">
        <v>148.65</v>
      </c>
      <c r="AB5" s="74">
        <v>2.68</v>
      </c>
      <c r="AC5" s="74">
        <f t="shared" si="0"/>
        <v>0.43728862973760929</v>
      </c>
      <c r="AD5" s="74">
        <v>89.67</v>
      </c>
      <c r="AE5" s="74">
        <f t="shared" si="1"/>
        <v>0.2614285714285714</v>
      </c>
      <c r="AF5" s="74">
        <v>0</v>
      </c>
      <c r="AG5" s="74">
        <f t="shared" si="2"/>
        <v>0</v>
      </c>
      <c r="AH5" s="74">
        <v>0</v>
      </c>
      <c r="AI5" s="74">
        <f t="shared" si="3"/>
        <v>0</v>
      </c>
      <c r="AJ5" s="67"/>
      <c r="AK5" s="68"/>
      <c r="AL5" s="63"/>
      <c r="AM5" s="63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</row>
    <row r="6" spans="1:51" s="1" customFormat="1" ht="20.25">
      <c r="A6" s="10" t="s">
        <v>73</v>
      </c>
      <c r="B6" s="57">
        <v>431</v>
      </c>
      <c r="C6" s="47">
        <v>205</v>
      </c>
      <c r="D6" s="41">
        <v>102</v>
      </c>
      <c r="E6" s="95" t="s">
        <v>11</v>
      </c>
      <c r="F6" s="42" t="s">
        <v>38</v>
      </c>
      <c r="G6" s="42" t="s">
        <v>39</v>
      </c>
      <c r="H6" s="43">
        <v>9.4090000000000007</v>
      </c>
      <c r="I6" s="44">
        <v>4</v>
      </c>
      <c r="J6" s="56" t="s">
        <v>379</v>
      </c>
      <c r="K6" s="46">
        <v>42282</v>
      </c>
      <c r="L6" s="10" t="s">
        <v>345</v>
      </c>
      <c r="M6" s="117">
        <v>4.3</v>
      </c>
      <c r="N6" s="117">
        <v>2.9</v>
      </c>
      <c r="O6" s="117">
        <v>1.425</v>
      </c>
      <c r="P6" s="117">
        <v>0.72499999999999998</v>
      </c>
      <c r="Q6" s="117">
        <v>2.9157000000000002</v>
      </c>
      <c r="R6" s="117">
        <v>7.4749999999999996</v>
      </c>
      <c r="S6" s="117">
        <v>1.2749999999999999</v>
      </c>
      <c r="T6" s="117">
        <v>0.3</v>
      </c>
      <c r="U6" s="117">
        <v>0.3</v>
      </c>
      <c r="V6" s="117">
        <v>6.78484</v>
      </c>
      <c r="W6" s="117">
        <v>0</v>
      </c>
      <c r="X6" s="117">
        <v>0</v>
      </c>
      <c r="Y6" s="117">
        <v>9.35</v>
      </c>
      <c r="Z6" s="117">
        <v>1.34643</v>
      </c>
      <c r="AA6" s="117">
        <v>69.34</v>
      </c>
      <c r="AB6" s="117">
        <v>2.9</v>
      </c>
      <c r="AC6" s="117">
        <f t="shared" si="0"/>
        <v>0.21496135918497489</v>
      </c>
      <c r="AD6" s="74">
        <v>99.569000000000003</v>
      </c>
      <c r="AE6" s="74">
        <f t="shared" si="1"/>
        <v>0.30235185157068462</v>
      </c>
      <c r="AF6" s="74">
        <v>0</v>
      </c>
      <c r="AG6" s="74">
        <f t="shared" si="2"/>
        <v>0</v>
      </c>
      <c r="AH6" s="74">
        <v>2E-3</v>
      </c>
      <c r="AI6" s="74">
        <f t="shared" si="3"/>
        <v>6.0732125776232485E-6</v>
      </c>
      <c r="AJ6" s="67"/>
      <c r="AK6" s="68"/>
      <c r="AL6" s="63"/>
      <c r="AM6" s="63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</row>
    <row r="7" spans="1:51" s="1" customFormat="1" ht="20.25">
      <c r="A7" s="10" t="s">
        <v>73</v>
      </c>
      <c r="B7" s="57">
        <v>431</v>
      </c>
      <c r="C7" s="47">
        <v>205</v>
      </c>
      <c r="D7" s="41">
        <v>102</v>
      </c>
      <c r="E7" s="95" t="s">
        <v>11</v>
      </c>
      <c r="F7" s="42" t="s">
        <v>39</v>
      </c>
      <c r="G7" s="42" t="s">
        <v>38</v>
      </c>
      <c r="H7" s="43">
        <v>9.4090000000000007</v>
      </c>
      <c r="I7" s="44">
        <v>4</v>
      </c>
      <c r="J7" s="56" t="s">
        <v>340</v>
      </c>
      <c r="K7" s="46">
        <v>42282</v>
      </c>
      <c r="L7" s="10" t="s">
        <v>345</v>
      </c>
      <c r="M7" s="117">
        <v>4.45</v>
      </c>
      <c r="N7" s="117">
        <v>2.2749999999999999</v>
      </c>
      <c r="O7" s="117">
        <v>1.3</v>
      </c>
      <c r="P7" s="117">
        <v>0.4</v>
      </c>
      <c r="Q7" s="117">
        <v>2.72288</v>
      </c>
      <c r="R7" s="117">
        <v>7.7249999999999996</v>
      </c>
      <c r="S7" s="117">
        <v>0.42499999999999999</v>
      </c>
      <c r="T7" s="117">
        <v>0.17499999999999999</v>
      </c>
      <c r="U7" s="117">
        <v>0.1</v>
      </c>
      <c r="V7" s="117">
        <v>5.0497199999999998</v>
      </c>
      <c r="W7" s="117">
        <v>0</v>
      </c>
      <c r="X7" s="117">
        <v>0</v>
      </c>
      <c r="Y7" s="117">
        <v>8.4250000000000007</v>
      </c>
      <c r="Z7" s="117">
        <v>1.43641</v>
      </c>
      <c r="AA7" s="117">
        <v>57.93</v>
      </c>
      <c r="AB7" s="117">
        <v>0</v>
      </c>
      <c r="AC7" s="117">
        <f t="shared" si="0"/>
        <v>0.17591060231085739</v>
      </c>
      <c r="AD7" s="74">
        <v>35.326000000000001</v>
      </c>
      <c r="AE7" s="74">
        <f t="shared" si="1"/>
        <v>0.10727115375855943</v>
      </c>
      <c r="AF7" s="74">
        <v>0</v>
      </c>
      <c r="AG7" s="74">
        <f t="shared" si="2"/>
        <v>0</v>
      </c>
      <c r="AH7" s="74">
        <v>0</v>
      </c>
      <c r="AI7" s="74">
        <f t="shared" si="3"/>
        <v>0</v>
      </c>
      <c r="AJ7" s="67"/>
      <c r="AK7" s="68"/>
      <c r="AL7" s="63"/>
      <c r="AM7" s="63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1" s="1" customFormat="1" ht="20.25">
      <c r="A8" s="10" t="s">
        <v>73</v>
      </c>
      <c r="B8" s="57">
        <v>431</v>
      </c>
      <c r="C8" s="47">
        <v>205</v>
      </c>
      <c r="D8" s="41">
        <v>102</v>
      </c>
      <c r="E8" s="95" t="s">
        <v>11</v>
      </c>
      <c r="F8" s="42" t="s">
        <v>40</v>
      </c>
      <c r="G8" s="42" t="s">
        <v>41</v>
      </c>
      <c r="H8" s="43">
        <v>28.545000000000002</v>
      </c>
      <c r="I8" s="44">
        <v>4</v>
      </c>
      <c r="J8" s="56" t="s">
        <v>380</v>
      </c>
      <c r="K8" s="46">
        <v>42282</v>
      </c>
      <c r="L8" s="10" t="s">
        <v>345</v>
      </c>
      <c r="M8" s="117">
        <v>12.475</v>
      </c>
      <c r="N8" s="117">
        <v>11.025</v>
      </c>
      <c r="O8" s="117">
        <v>4.1500000000000004</v>
      </c>
      <c r="P8" s="117">
        <v>1.0249999999999999</v>
      </c>
      <c r="Q8" s="117">
        <v>2.8504200000000002</v>
      </c>
      <c r="R8" s="117">
        <v>23.45</v>
      </c>
      <c r="S8" s="117">
        <v>3.625</v>
      </c>
      <c r="T8" s="117">
        <v>1.175</v>
      </c>
      <c r="U8" s="117">
        <v>0.42499999999999999</v>
      </c>
      <c r="V8" s="117">
        <v>6.6724500000000004</v>
      </c>
      <c r="W8" s="117">
        <v>0</v>
      </c>
      <c r="X8" s="117">
        <v>0</v>
      </c>
      <c r="Y8" s="117">
        <v>28.674999999999997</v>
      </c>
      <c r="Z8" s="117">
        <v>1.2528999999999999</v>
      </c>
      <c r="AA8" s="117">
        <v>64.319999999999993</v>
      </c>
      <c r="AB8" s="117">
        <v>3.11</v>
      </c>
      <c r="AC8" s="117">
        <f t="shared" si="0"/>
        <v>6.5935990791482116E-2</v>
      </c>
      <c r="AD8" s="74">
        <v>45.69</v>
      </c>
      <c r="AE8" s="74">
        <f t="shared" si="1"/>
        <v>4.5732302379701217E-2</v>
      </c>
      <c r="AF8" s="74">
        <v>15.3</v>
      </c>
      <c r="AG8" s="74">
        <f t="shared" si="2"/>
        <v>1.5314165603182946E-2</v>
      </c>
      <c r="AH8" s="74">
        <v>0</v>
      </c>
      <c r="AI8" s="74">
        <f t="shared" si="3"/>
        <v>0</v>
      </c>
      <c r="AJ8" s="67"/>
      <c r="AK8" s="68"/>
      <c r="AL8" s="63"/>
      <c r="AM8" s="63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</row>
    <row r="9" spans="1:51" s="1" customFormat="1" ht="20.25">
      <c r="A9" s="10" t="s">
        <v>73</v>
      </c>
      <c r="B9" s="57">
        <v>431</v>
      </c>
      <c r="C9" s="47">
        <v>205</v>
      </c>
      <c r="D9" s="41">
        <v>102</v>
      </c>
      <c r="E9" s="95" t="s">
        <v>11</v>
      </c>
      <c r="F9" s="42" t="s">
        <v>41</v>
      </c>
      <c r="G9" s="42" t="s">
        <v>40</v>
      </c>
      <c r="H9" s="43">
        <v>28.545000000000002</v>
      </c>
      <c r="I9" s="44">
        <v>4</v>
      </c>
      <c r="J9" s="56" t="s">
        <v>339</v>
      </c>
      <c r="K9" s="46">
        <v>42282</v>
      </c>
      <c r="L9" s="10" t="s">
        <v>345</v>
      </c>
      <c r="M9" s="117">
        <v>13.65</v>
      </c>
      <c r="N9" s="117">
        <v>10.3</v>
      </c>
      <c r="O9" s="117">
        <v>3.5750000000000002</v>
      </c>
      <c r="P9" s="117">
        <v>1.075</v>
      </c>
      <c r="Q9" s="117">
        <v>2.7458300000000002</v>
      </c>
      <c r="R9" s="117">
        <v>22.375</v>
      </c>
      <c r="S9" s="117">
        <v>3.7250000000000001</v>
      </c>
      <c r="T9" s="117">
        <v>1.625</v>
      </c>
      <c r="U9" s="117">
        <v>0.875</v>
      </c>
      <c r="V9" s="117">
        <v>6.9780300000000004</v>
      </c>
      <c r="W9" s="117">
        <v>0</v>
      </c>
      <c r="X9" s="117">
        <v>0</v>
      </c>
      <c r="Y9" s="117">
        <v>28.6</v>
      </c>
      <c r="Z9" s="117">
        <v>1.3107599999999999</v>
      </c>
      <c r="AA9" s="117">
        <v>125.66</v>
      </c>
      <c r="AB9" s="117">
        <v>10.69</v>
      </c>
      <c r="AC9" s="117">
        <f t="shared" si="0"/>
        <v>0.13112629181993343</v>
      </c>
      <c r="AD9" s="74">
        <v>106.32</v>
      </c>
      <c r="AE9" s="74">
        <f t="shared" si="1"/>
        <v>0.1064184370542752</v>
      </c>
      <c r="AF9" s="74">
        <v>0</v>
      </c>
      <c r="AG9" s="74">
        <f t="shared" si="2"/>
        <v>0</v>
      </c>
      <c r="AH9" s="74">
        <v>1.95</v>
      </c>
      <c r="AI9" s="74">
        <f t="shared" si="3"/>
        <v>1.9518054200135125E-3</v>
      </c>
      <c r="AJ9" s="67"/>
      <c r="AK9" s="68"/>
      <c r="AL9" s="63"/>
      <c r="AM9" s="63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</row>
    <row r="10" spans="1:51" s="2" customFormat="1" ht="20.25">
      <c r="A10" s="10" t="s">
        <v>73</v>
      </c>
      <c r="B10" s="57">
        <v>431</v>
      </c>
      <c r="C10" s="47">
        <v>311</v>
      </c>
      <c r="D10" s="41">
        <v>100</v>
      </c>
      <c r="E10" s="95" t="s">
        <v>12</v>
      </c>
      <c r="F10" s="42" t="s">
        <v>42</v>
      </c>
      <c r="G10" s="42" t="s">
        <v>43</v>
      </c>
      <c r="H10" s="43">
        <v>6.6529999999999996</v>
      </c>
      <c r="I10" s="44">
        <v>4</v>
      </c>
      <c r="J10" s="56" t="s">
        <v>379</v>
      </c>
      <c r="K10" s="46">
        <v>42282</v>
      </c>
      <c r="L10" s="10" t="s">
        <v>345</v>
      </c>
      <c r="M10" s="117">
        <v>4.125</v>
      </c>
      <c r="N10" s="117">
        <v>1.825</v>
      </c>
      <c r="O10" s="117">
        <v>0.6</v>
      </c>
      <c r="P10" s="117">
        <v>0.1</v>
      </c>
      <c r="Q10" s="117">
        <v>2.54556</v>
      </c>
      <c r="R10" s="117">
        <v>6.35</v>
      </c>
      <c r="S10" s="117">
        <v>0.3</v>
      </c>
      <c r="T10" s="117">
        <v>0</v>
      </c>
      <c r="U10" s="117">
        <v>0</v>
      </c>
      <c r="V10" s="117">
        <v>4.4173</v>
      </c>
      <c r="W10" s="117">
        <v>0</v>
      </c>
      <c r="X10" s="117">
        <v>0</v>
      </c>
      <c r="Y10" s="117">
        <v>6.6499999999999995</v>
      </c>
      <c r="Z10" s="117">
        <v>1.2315100000000001</v>
      </c>
      <c r="AA10" s="117">
        <v>11485</v>
      </c>
      <c r="AB10" s="117">
        <v>6.4</v>
      </c>
      <c r="AC10" s="117">
        <f t="shared" si="0"/>
        <v>49.336282235726095</v>
      </c>
      <c r="AD10" s="74">
        <v>26.32</v>
      </c>
      <c r="AE10" s="74">
        <f t="shared" si="1"/>
        <v>0.11303171501578235</v>
      </c>
      <c r="AF10" s="74">
        <v>0</v>
      </c>
      <c r="AG10" s="74">
        <f t="shared" si="2"/>
        <v>0</v>
      </c>
      <c r="AH10" s="74">
        <v>0</v>
      </c>
      <c r="AI10" s="74">
        <f t="shared" si="3"/>
        <v>0</v>
      </c>
      <c r="AJ10" s="67"/>
      <c r="AK10" s="68"/>
      <c r="AL10" s="63"/>
      <c r="AM10" s="63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</row>
    <row r="11" spans="1:51" s="2" customFormat="1" ht="20.25">
      <c r="A11" s="10" t="s">
        <v>73</v>
      </c>
      <c r="B11" s="57">
        <v>431</v>
      </c>
      <c r="C11" s="47">
        <v>366</v>
      </c>
      <c r="D11" s="41">
        <v>100</v>
      </c>
      <c r="E11" s="95" t="s">
        <v>13</v>
      </c>
      <c r="F11" s="42" t="s">
        <v>37</v>
      </c>
      <c r="G11" s="42" t="s">
        <v>44</v>
      </c>
      <c r="H11" s="43">
        <v>19.309999999999999</v>
      </c>
      <c r="I11" s="44">
        <v>2</v>
      </c>
      <c r="J11" s="56" t="s">
        <v>377</v>
      </c>
      <c r="K11" s="46">
        <v>42282</v>
      </c>
      <c r="L11" s="10" t="s">
        <v>345</v>
      </c>
      <c r="M11" s="117">
        <v>6.3</v>
      </c>
      <c r="N11" s="117">
        <v>2.95</v>
      </c>
      <c r="O11" s="117">
        <v>1.2</v>
      </c>
      <c r="P11" s="117">
        <v>0.7</v>
      </c>
      <c r="Q11" s="117">
        <v>2.92361</v>
      </c>
      <c r="R11" s="117">
        <v>8.75</v>
      </c>
      <c r="S11" s="117">
        <v>1.575</v>
      </c>
      <c r="T11" s="117">
        <v>0.57499999999999996</v>
      </c>
      <c r="U11" s="117">
        <v>0.25</v>
      </c>
      <c r="V11" s="117">
        <v>7.2831999999999999</v>
      </c>
      <c r="W11" s="117">
        <v>0</v>
      </c>
      <c r="X11" s="117">
        <v>0</v>
      </c>
      <c r="Y11" s="117">
        <v>19.725000000000001</v>
      </c>
      <c r="Z11" s="117">
        <v>1.1677999999999999</v>
      </c>
      <c r="AA11" s="117">
        <v>16.206</v>
      </c>
      <c r="AB11" s="117">
        <v>2.1</v>
      </c>
      <c r="AC11" s="117">
        <f t="shared" si="0"/>
        <v>2.5532292668491531E-2</v>
      </c>
      <c r="AD11" s="74">
        <v>185.69</v>
      </c>
      <c r="AE11" s="74">
        <f t="shared" si="1"/>
        <v>0.27475031441887993</v>
      </c>
      <c r="AF11" s="74">
        <v>0</v>
      </c>
      <c r="AG11" s="74">
        <f t="shared" si="2"/>
        <v>0</v>
      </c>
      <c r="AH11" s="74">
        <v>0</v>
      </c>
      <c r="AI11" s="74">
        <f t="shared" si="3"/>
        <v>0</v>
      </c>
      <c r="AJ11" s="67"/>
      <c r="AK11" s="68"/>
      <c r="AL11" s="63"/>
      <c r="AM11" s="63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</row>
    <row r="12" spans="1:51" s="1" customFormat="1" ht="20.25">
      <c r="A12" s="10" t="s">
        <v>73</v>
      </c>
      <c r="B12" s="57">
        <v>431</v>
      </c>
      <c r="C12" s="47">
        <v>366</v>
      </c>
      <c r="D12" s="41">
        <v>100</v>
      </c>
      <c r="E12" s="95" t="s">
        <v>13</v>
      </c>
      <c r="F12" s="42" t="s">
        <v>44</v>
      </c>
      <c r="G12" s="42" t="s">
        <v>37</v>
      </c>
      <c r="H12" s="43">
        <v>19.309999999999999</v>
      </c>
      <c r="I12" s="44">
        <v>2</v>
      </c>
      <c r="J12" s="56" t="s">
        <v>343</v>
      </c>
      <c r="K12" s="46">
        <v>42282</v>
      </c>
      <c r="L12" s="10" t="s">
        <v>345</v>
      </c>
      <c r="M12" s="117">
        <v>14.55</v>
      </c>
      <c r="N12" s="117">
        <v>3.05</v>
      </c>
      <c r="O12" s="117">
        <v>1.35</v>
      </c>
      <c r="P12" s="117">
        <v>0.77500000000000002</v>
      </c>
      <c r="Q12" s="117">
        <v>2.40151</v>
      </c>
      <c r="R12" s="117">
        <v>18.625</v>
      </c>
      <c r="S12" s="117">
        <v>0.95</v>
      </c>
      <c r="T12" s="117">
        <v>0.125</v>
      </c>
      <c r="U12" s="117">
        <v>2.5000000000000001E-2</v>
      </c>
      <c r="V12" s="117">
        <v>4.9912900000000002</v>
      </c>
      <c r="W12" s="117">
        <v>0</v>
      </c>
      <c r="X12" s="117">
        <v>0</v>
      </c>
      <c r="Y12" s="117">
        <v>19.725000000000001</v>
      </c>
      <c r="Z12" s="117">
        <v>1.13598</v>
      </c>
      <c r="AA12" s="117">
        <v>68.668999999999997</v>
      </c>
      <c r="AB12" s="117">
        <v>6.99</v>
      </c>
      <c r="AC12" s="117">
        <f t="shared" si="0"/>
        <v>0.10677517200562256</v>
      </c>
      <c r="AD12" s="74">
        <v>20.32</v>
      </c>
      <c r="AE12" s="74">
        <f t="shared" si="1"/>
        <v>3.0065843012502775E-2</v>
      </c>
      <c r="AF12" s="74">
        <v>1.002</v>
      </c>
      <c r="AG12" s="74">
        <f t="shared" si="2"/>
        <v>1.4825774950062885E-3</v>
      </c>
      <c r="AH12" s="74">
        <v>1.2</v>
      </c>
      <c r="AI12" s="74">
        <f t="shared" si="3"/>
        <v>1.7755419101871716E-3</v>
      </c>
      <c r="AJ12" s="67"/>
      <c r="AK12" s="68"/>
      <c r="AL12" s="63"/>
      <c r="AM12" s="63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1" customFormat="1" ht="20.25">
      <c r="A13" s="10" t="s">
        <v>73</v>
      </c>
      <c r="B13" s="57">
        <v>431</v>
      </c>
      <c r="C13" s="47">
        <v>2089</v>
      </c>
      <c r="D13" s="41">
        <v>200</v>
      </c>
      <c r="E13" s="95" t="s">
        <v>14</v>
      </c>
      <c r="F13" s="42" t="s">
        <v>45</v>
      </c>
      <c r="G13" s="42" t="s">
        <v>46</v>
      </c>
      <c r="H13" s="43">
        <v>17.760000000000002</v>
      </c>
      <c r="I13" s="44">
        <v>2</v>
      </c>
      <c r="J13" s="56" t="s">
        <v>377</v>
      </c>
      <c r="K13" s="46">
        <v>42282</v>
      </c>
      <c r="L13" s="10" t="s">
        <v>345</v>
      </c>
      <c r="M13" s="117">
        <v>12.475</v>
      </c>
      <c r="N13" s="117">
        <v>2.8</v>
      </c>
      <c r="O13" s="117">
        <v>1.675</v>
      </c>
      <c r="P13" s="117">
        <v>1.1000000000000001</v>
      </c>
      <c r="Q13" s="117">
        <v>2.53607</v>
      </c>
      <c r="R13" s="117">
        <v>16.850000000000001</v>
      </c>
      <c r="S13" s="117">
        <v>0.85</v>
      </c>
      <c r="T13" s="117">
        <v>0.17499999999999999</v>
      </c>
      <c r="U13" s="117">
        <v>0.17499999999999999</v>
      </c>
      <c r="V13" s="117">
        <v>3.93397</v>
      </c>
      <c r="W13" s="117">
        <v>0</v>
      </c>
      <c r="X13" s="117">
        <v>0</v>
      </c>
      <c r="Y13" s="117">
        <v>18.05</v>
      </c>
      <c r="Z13" s="117">
        <v>1.2044699999999999</v>
      </c>
      <c r="AA13" s="117">
        <v>49.9</v>
      </c>
      <c r="AB13" s="117">
        <v>4.1500000000000004</v>
      </c>
      <c r="AC13" s="117">
        <f t="shared" si="0"/>
        <v>8.3614864864864857E-2</v>
      </c>
      <c r="AD13" s="74">
        <v>0</v>
      </c>
      <c r="AE13" s="74">
        <f t="shared" si="1"/>
        <v>0</v>
      </c>
      <c r="AF13" s="74">
        <v>0</v>
      </c>
      <c r="AG13" s="74">
        <f t="shared" si="2"/>
        <v>0</v>
      </c>
      <c r="AH13" s="74">
        <v>0</v>
      </c>
      <c r="AI13" s="74">
        <f t="shared" si="3"/>
        <v>0</v>
      </c>
      <c r="AJ13" s="67"/>
      <c r="AK13" s="68"/>
      <c r="AL13" s="63"/>
      <c r="AM13" s="63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1" customFormat="1" ht="20.25">
      <c r="A14" s="10" t="s">
        <v>73</v>
      </c>
      <c r="B14" s="57">
        <v>431</v>
      </c>
      <c r="C14" s="47">
        <v>2219</v>
      </c>
      <c r="D14" s="41">
        <v>101</v>
      </c>
      <c r="E14" s="95" t="s">
        <v>15</v>
      </c>
      <c r="F14" s="12" t="s">
        <v>37</v>
      </c>
      <c r="G14" s="42" t="s">
        <v>47</v>
      </c>
      <c r="H14" s="43">
        <v>0.5</v>
      </c>
      <c r="I14" s="44">
        <v>4</v>
      </c>
      <c r="J14" s="56" t="s">
        <v>377</v>
      </c>
      <c r="K14" s="46">
        <v>42282</v>
      </c>
      <c r="L14" s="10" t="s">
        <v>345</v>
      </c>
      <c r="M14" s="117">
        <v>14.225</v>
      </c>
      <c r="N14" s="117">
        <v>4.8250000000000002</v>
      </c>
      <c r="O14" s="117">
        <v>1.45</v>
      </c>
      <c r="P14" s="117">
        <v>0.25</v>
      </c>
      <c r="Q14" s="117">
        <v>2.28023</v>
      </c>
      <c r="R14" s="117">
        <v>20.55</v>
      </c>
      <c r="S14" s="117">
        <v>0.17499999999999999</v>
      </c>
      <c r="T14" s="117">
        <v>2.5000000000000001E-2</v>
      </c>
      <c r="U14" s="117">
        <v>0</v>
      </c>
      <c r="V14" s="117">
        <v>2.3615300000000001</v>
      </c>
      <c r="W14" s="117">
        <v>0</v>
      </c>
      <c r="X14" s="117">
        <v>0</v>
      </c>
      <c r="Y14" s="117">
        <v>0.5</v>
      </c>
      <c r="Z14" s="117">
        <v>1.19252</v>
      </c>
      <c r="AA14" s="117">
        <v>120.85</v>
      </c>
      <c r="AB14" s="117">
        <v>2.2999999999999998</v>
      </c>
      <c r="AC14" s="117">
        <f t="shared" si="0"/>
        <v>6.9714285714285715</v>
      </c>
      <c r="AD14" s="74">
        <v>35.4</v>
      </c>
      <c r="AE14" s="74">
        <f t="shared" si="1"/>
        <v>2.0228571428571431</v>
      </c>
      <c r="AF14" s="74">
        <v>0</v>
      </c>
      <c r="AG14" s="74">
        <f t="shared" si="2"/>
        <v>0</v>
      </c>
      <c r="AH14" s="74">
        <v>1.5</v>
      </c>
      <c r="AI14" s="74">
        <f t="shared" si="3"/>
        <v>8.5714285714285715E-2</v>
      </c>
      <c r="AJ14" s="67"/>
      <c r="AK14" s="68"/>
      <c r="AL14" s="63"/>
      <c r="AM14" s="63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1" customFormat="1" ht="20.25">
      <c r="A15" s="10" t="s">
        <v>73</v>
      </c>
      <c r="B15" s="57">
        <v>431</v>
      </c>
      <c r="C15" s="47">
        <v>2219</v>
      </c>
      <c r="D15" s="41">
        <v>102</v>
      </c>
      <c r="E15" s="95" t="s">
        <v>16</v>
      </c>
      <c r="F15" s="42" t="s">
        <v>47</v>
      </c>
      <c r="G15" s="42" t="s">
        <v>48</v>
      </c>
      <c r="H15" s="43">
        <v>46.357999999999997</v>
      </c>
      <c r="I15" s="44">
        <v>2</v>
      </c>
      <c r="J15" s="56" t="s">
        <v>377</v>
      </c>
      <c r="K15" s="46">
        <v>42282</v>
      </c>
      <c r="L15" s="10" t="s">
        <v>345</v>
      </c>
      <c r="M15" s="117">
        <v>20.274999999999999</v>
      </c>
      <c r="N15" s="117">
        <v>3.7749999999999999</v>
      </c>
      <c r="O15" s="117">
        <v>1.35</v>
      </c>
      <c r="P15" s="117">
        <v>0.65</v>
      </c>
      <c r="Q15" s="117">
        <v>2.0603099999999999</v>
      </c>
      <c r="R15" s="117">
        <v>24.925000000000001</v>
      </c>
      <c r="S15" s="117">
        <v>0.92500000000000004</v>
      </c>
      <c r="T15" s="117">
        <v>0.1</v>
      </c>
      <c r="U15" s="117">
        <v>0.1</v>
      </c>
      <c r="V15" s="117">
        <v>3.9164599999999998</v>
      </c>
      <c r="W15" s="117">
        <v>0</v>
      </c>
      <c r="X15" s="117">
        <v>0</v>
      </c>
      <c r="Y15" s="117">
        <v>26.049999999999997</v>
      </c>
      <c r="Z15" s="117">
        <v>1.12127</v>
      </c>
      <c r="AA15" s="117">
        <v>117.95</v>
      </c>
      <c r="AB15" s="117">
        <v>6.8</v>
      </c>
      <c r="AC15" s="117">
        <f t="shared" si="0"/>
        <v>7.4790604796213328E-2</v>
      </c>
      <c r="AD15" s="74">
        <v>85.64</v>
      </c>
      <c r="AE15" s="74">
        <f t="shared" si="1"/>
        <v>5.2781766746993891E-2</v>
      </c>
      <c r="AF15" s="74">
        <v>0</v>
      </c>
      <c r="AG15" s="74">
        <f t="shared" si="2"/>
        <v>0</v>
      </c>
      <c r="AH15" s="74">
        <v>0</v>
      </c>
      <c r="AI15" s="74">
        <f t="shared" si="3"/>
        <v>0</v>
      </c>
      <c r="AJ15" s="67"/>
      <c r="AK15" s="68"/>
      <c r="AL15" s="63"/>
      <c r="AM15" s="63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1" customFormat="1" ht="20.25">
      <c r="A16" s="10" t="s">
        <v>73</v>
      </c>
      <c r="B16" s="57">
        <v>431</v>
      </c>
      <c r="C16" s="47">
        <v>2321</v>
      </c>
      <c r="D16" s="41">
        <v>200</v>
      </c>
      <c r="E16" s="95" t="s">
        <v>17</v>
      </c>
      <c r="F16" s="42" t="s">
        <v>49</v>
      </c>
      <c r="G16" s="42" t="s">
        <v>50</v>
      </c>
      <c r="H16" s="43">
        <v>0.501</v>
      </c>
      <c r="I16" s="44">
        <v>2</v>
      </c>
      <c r="J16" s="56" t="s">
        <v>377</v>
      </c>
      <c r="K16" s="46">
        <v>42282</v>
      </c>
      <c r="L16" s="10" t="s">
        <v>345</v>
      </c>
      <c r="M16" s="117">
        <v>0.125</v>
      </c>
      <c r="N16" s="117">
        <v>0.22500000000000001</v>
      </c>
      <c r="O16" s="117">
        <v>0.1</v>
      </c>
      <c r="P16" s="117">
        <v>0.05</v>
      </c>
      <c r="Q16" s="117">
        <v>3.3079999999999998</v>
      </c>
      <c r="R16" s="117">
        <v>0.5</v>
      </c>
      <c r="S16" s="117">
        <v>0</v>
      </c>
      <c r="T16" s="117">
        <v>0</v>
      </c>
      <c r="U16" s="117">
        <v>0</v>
      </c>
      <c r="V16" s="117">
        <v>3.1901000000000002</v>
      </c>
      <c r="W16" s="117">
        <v>0</v>
      </c>
      <c r="X16" s="117">
        <v>0</v>
      </c>
      <c r="Y16" s="117">
        <v>0.49999999999999994</v>
      </c>
      <c r="Z16" s="117">
        <v>1.5828</v>
      </c>
      <c r="AA16" s="117">
        <v>225.96799999999999</v>
      </c>
      <c r="AB16" s="117">
        <v>7.29</v>
      </c>
      <c r="AC16" s="117">
        <f t="shared" si="0"/>
        <v>13.09455374964357</v>
      </c>
      <c r="AD16" s="74">
        <v>93.21</v>
      </c>
      <c r="AE16" s="74">
        <f t="shared" si="1"/>
        <v>5.3156544054747643</v>
      </c>
      <c r="AF16" s="74">
        <v>0</v>
      </c>
      <c r="AG16" s="74">
        <f t="shared" si="2"/>
        <v>0</v>
      </c>
      <c r="AH16" s="74">
        <v>1.0049999999999999</v>
      </c>
      <c r="AI16" s="74">
        <f t="shared" si="3"/>
        <v>5.7313943541488444E-2</v>
      </c>
      <c r="AJ16" s="67"/>
      <c r="AK16" s="68"/>
      <c r="AL16" s="63"/>
      <c r="AM16" s="63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39" s="1" customFormat="1" ht="20.25">
      <c r="A17" s="10" t="s">
        <v>73</v>
      </c>
      <c r="B17" s="57">
        <v>431</v>
      </c>
      <c r="C17" s="47">
        <v>2340</v>
      </c>
      <c r="D17" s="41">
        <v>200</v>
      </c>
      <c r="E17" s="95" t="s">
        <v>18</v>
      </c>
      <c r="F17" s="42" t="s">
        <v>51</v>
      </c>
      <c r="G17" s="42" t="s">
        <v>52</v>
      </c>
      <c r="H17" s="43">
        <v>19.649999999999999</v>
      </c>
      <c r="I17" s="44">
        <v>2</v>
      </c>
      <c r="J17" s="56" t="s">
        <v>377</v>
      </c>
      <c r="K17" s="46">
        <v>42282</v>
      </c>
      <c r="L17" s="10" t="s">
        <v>345</v>
      </c>
      <c r="M17" s="117">
        <v>9.5749999999999993</v>
      </c>
      <c r="N17" s="117">
        <v>5.25</v>
      </c>
      <c r="O17" s="117">
        <v>2.9249999999999998</v>
      </c>
      <c r="P17" s="117">
        <v>2.2250000000000001</v>
      </c>
      <c r="Q17" s="117">
        <v>3.1990500000000002</v>
      </c>
      <c r="R17" s="117">
        <v>18.25</v>
      </c>
      <c r="S17" s="117">
        <v>1.1499999999999999</v>
      </c>
      <c r="T17" s="117">
        <v>0.32500000000000001</v>
      </c>
      <c r="U17" s="117">
        <v>0.25</v>
      </c>
      <c r="V17" s="117">
        <v>3.93953</v>
      </c>
      <c r="W17" s="117">
        <v>0</v>
      </c>
      <c r="X17" s="117">
        <v>0</v>
      </c>
      <c r="Y17" s="117">
        <v>19.975000000000001</v>
      </c>
      <c r="Z17" s="117">
        <v>1.4226799999999999</v>
      </c>
      <c r="AA17" s="117">
        <v>167.82</v>
      </c>
      <c r="AB17" s="117">
        <v>4.99</v>
      </c>
      <c r="AC17" s="117">
        <f t="shared" si="0"/>
        <v>0.24764085786986556</v>
      </c>
      <c r="AD17" s="74">
        <v>13.023</v>
      </c>
      <c r="AE17" s="74">
        <f t="shared" si="1"/>
        <v>1.8935659760087244E-2</v>
      </c>
      <c r="AF17" s="74">
        <v>0</v>
      </c>
      <c r="AG17" s="74">
        <f t="shared" si="2"/>
        <v>0</v>
      </c>
      <c r="AH17" s="74">
        <v>0</v>
      </c>
      <c r="AI17" s="74">
        <f t="shared" si="3"/>
        <v>0</v>
      </c>
      <c r="AJ17" s="67"/>
      <c r="AK17" s="68"/>
      <c r="AL17" s="63"/>
      <c r="AM17" s="63"/>
    </row>
    <row r="18" spans="1:39" s="1" customFormat="1" ht="20.25">
      <c r="A18" s="10" t="s">
        <v>73</v>
      </c>
      <c r="B18" s="57">
        <v>431</v>
      </c>
      <c r="C18" s="47">
        <v>3016</v>
      </c>
      <c r="D18" s="41">
        <v>100</v>
      </c>
      <c r="E18" s="95" t="s">
        <v>19</v>
      </c>
      <c r="F18" s="42" t="s">
        <v>37</v>
      </c>
      <c r="G18" s="42" t="s">
        <v>53</v>
      </c>
      <c r="H18" s="43">
        <v>6</v>
      </c>
      <c r="I18" s="44">
        <v>2</v>
      </c>
      <c r="J18" s="56" t="s">
        <v>377</v>
      </c>
      <c r="K18" s="46">
        <v>42282</v>
      </c>
      <c r="L18" s="10" t="s">
        <v>345</v>
      </c>
      <c r="M18" s="117">
        <v>2.9750000000000001</v>
      </c>
      <c r="N18" s="117">
        <v>1.675</v>
      </c>
      <c r="O18" s="117">
        <v>0.85</v>
      </c>
      <c r="P18" s="117">
        <v>0.52500000000000002</v>
      </c>
      <c r="Q18" s="117">
        <v>3.0859299999999998</v>
      </c>
      <c r="R18" s="117">
        <v>5.9</v>
      </c>
      <c r="S18" s="117">
        <v>0.1</v>
      </c>
      <c r="T18" s="117">
        <v>2.5000000000000001E-2</v>
      </c>
      <c r="U18" s="117">
        <v>0</v>
      </c>
      <c r="V18" s="117">
        <v>3.6763400000000002</v>
      </c>
      <c r="W18" s="117">
        <v>0</v>
      </c>
      <c r="X18" s="117">
        <v>0</v>
      </c>
      <c r="Y18" s="117">
        <v>6.0250000000000004</v>
      </c>
      <c r="Z18" s="117">
        <v>1.03864</v>
      </c>
      <c r="AA18" s="117">
        <v>16.3</v>
      </c>
      <c r="AB18" s="117">
        <v>4.0999999999999996</v>
      </c>
      <c r="AC18" s="117">
        <f t="shared" si="0"/>
        <v>8.7380952380952392E-2</v>
      </c>
      <c r="AD18" s="74">
        <v>69.36</v>
      </c>
      <c r="AE18" s="74">
        <f t="shared" si="1"/>
        <v>0.33028571428571429</v>
      </c>
      <c r="AF18" s="74">
        <v>0</v>
      </c>
      <c r="AG18" s="74">
        <f t="shared" si="2"/>
        <v>0</v>
      </c>
      <c r="AH18" s="74">
        <v>0</v>
      </c>
      <c r="AI18" s="74">
        <f t="shared" si="3"/>
        <v>0</v>
      </c>
      <c r="AJ18" s="67"/>
      <c r="AK18" s="68"/>
      <c r="AL18" s="63"/>
      <c r="AM18" s="63"/>
    </row>
    <row r="19" spans="1:39" s="1" customFormat="1" ht="20.25">
      <c r="A19" s="10" t="s">
        <v>73</v>
      </c>
      <c r="B19" s="57">
        <v>431</v>
      </c>
      <c r="C19" s="47">
        <v>3016</v>
      </c>
      <c r="D19" s="41">
        <v>100</v>
      </c>
      <c r="E19" s="95" t="s">
        <v>19</v>
      </c>
      <c r="F19" s="42" t="s">
        <v>53</v>
      </c>
      <c r="G19" s="42" t="s">
        <v>37</v>
      </c>
      <c r="H19" s="43">
        <v>6</v>
      </c>
      <c r="I19" s="44">
        <v>2</v>
      </c>
      <c r="J19" s="56" t="s">
        <v>343</v>
      </c>
      <c r="K19" s="46">
        <v>42282</v>
      </c>
      <c r="L19" s="10" t="s">
        <v>345</v>
      </c>
      <c r="M19" s="117">
        <v>3</v>
      </c>
      <c r="N19" s="117">
        <v>1.7749999999999999</v>
      </c>
      <c r="O19" s="117">
        <v>0.9</v>
      </c>
      <c r="P19" s="117">
        <v>0.35</v>
      </c>
      <c r="Q19" s="117">
        <v>3.1301700000000001</v>
      </c>
      <c r="R19" s="117">
        <v>6.0250000000000004</v>
      </c>
      <c r="S19" s="117">
        <v>0</v>
      </c>
      <c r="T19" s="117">
        <v>0</v>
      </c>
      <c r="U19" s="117">
        <v>0</v>
      </c>
      <c r="V19" s="117">
        <v>2.8440400000000001</v>
      </c>
      <c r="W19" s="117">
        <v>0</v>
      </c>
      <c r="X19" s="117">
        <v>0</v>
      </c>
      <c r="Y19" s="117">
        <v>6.0250000000000004</v>
      </c>
      <c r="Z19" s="117">
        <v>1.0376700000000001</v>
      </c>
      <c r="AA19" s="117">
        <v>29.8</v>
      </c>
      <c r="AB19" s="117">
        <v>0.35</v>
      </c>
      <c r="AC19" s="117">
        <f t="shared" si="0"/>
        <v>0.14273809523809525</v>
      </c>
      <c r="AD19" s="74">
        <v>2.65</v>
      </c>
      <c r="AE19" s="74">
        <f t="shared" si="1"/>
        <v>1.261904761904762E-2</v>
      </c>
      <c r="AF19" s="74">
        <v>0</v>
      </c>
      <c r="AG19" s="74">
        <f t="shared" si="2"/>
        <v>0</v>
      </c>
      <c r="AH19" s="74">
        <v>1.1499999999999999</v>
      </c>
      <c r="AI19" s="74">
        <f t="shared" si="3"/>
        <v>5.4761904761904756E-3</v>
      </c>
      <c r="AJ19" s="67"/>
      <c r="AK19" s="68"/>
      <c r="AL19" s="63"/>
      <c r="AM19" s="63"/>
    </row>
    <row r="20" spans="1:39" s="1" customFormat="1" ht="20.25">
      <c r="A20" s="10" t="s">
        <v>73</v>
      </c>
      <c r="B20" s="57">
        <v>431</v>
      </c>
      <c r="C20" s="47">
        <v>3017</v>
      </c>
      <c r="D20" s="41">
        <v>101</v>
      </c>
      <c r="E20" s="95" t="s">
        <v>20</v>
      </c>
      <c r="F20" s="42" t="s">
        <v>37</v>
      </c>
      <c r="G20" s="42" t="s">
        <v>54</v>
      </c>
      <c r="H20" s="43">
        <v>12.99</v>
      </c>
      <c r="I20" s="44">
        <v>4</v>
      </c>
      <c r="J20" s="56" t="s">
        <v>377</v>
      </c>
      <c r="K20" s="46">
        <v>42282</v>
      </c>
      <c r="L20" s="10" t="s">
        <v>345</v>
      </c>
      <c r="M20" s="117">
        <v>7.1</v>
      </c>
      <c r="N20" s="117">
        <v>3.625</v>
      </c>
      <c r="O20" s="117">
        <v>2.125</v>
      </c>
      <c r="P20" s="117">
        <v>0.72499999999999998</v>
      </c>
      <c r="Q20" s="117">
        <v>2.7985799999999998</v>
      </c>
      <c r="R20" s="117">
        <v>11.1</v>
      </c>
      <c r="S20" s="117">
        <v>2.0249999999999999</v>
      </c>
      <c r="T20" s="117">
        <v>0.4</v>
      </c>
      <c r="U20" s="117">
        <v>0.05</v>
      </c>
      <c r="V20" s="117">
        <v>5.4993299999999996</v>
      </c>
      <c r="W20" s="117">
        <v>0</v>
      </c>
      <c r="X20" s="117">
        <v>0</v>
      </c>
      <c r="Y20" s="117">
        <v>13.574999999999999</v>
      </c>
      <c r="Z20" s="117">
        <v>1.20692</v>
      </c>
      <c r="AA20" s="117">
        <v>69.67</v>
      </c>
      <c r="AB20" s="117">
        <v>0.57999999999999996</v>
      </c>
      <c r="AC20" s="117">
        <f t="shared" si="0"/>
        <v>0.15387660838007258</v>
      </c>
      <c r="AD20" s="74">
        <v>26.352</v>
      </c>
      <c r="AE20" s="74">
        <f t="shared" si="1"/>
        <v>5.7961068954140549E-2</v>
      </c>
      <c r="AF20" s="74">
        <v>0</v>
      </c>
      <c r="AG20" s="74">
        <f t="shared" si="2"/>
        <v>0</v>
      </c>
      <c r="AH20" s="74">
        <v>0</v>
      </c>
      <c r="AI20" s="74">
        <f t="shared" si="3"/>
        <v>0</v>
      </c>
      <c r="AJ20" s="67"/>
      <c r="AK20" s="68"/>
      <c r="AL20" s="63"/>
      <c r="AM20" s="63"/>
    </row>
    <row r="21" spans="1:39" s="1" customFormat="1" ht="20.25">
      <c r="A21" s="10" t="s">
        <v>73</v>
      </c>
      <c r="B21" s="57">
        <v>431</v>
      </c>
      <c r="C21" s="47">
        <v>3017</v>
      </c>
      <c r="D21" s="41">
        <v>101</v>
      </c>
      <c r="E21" s="95" t="s">
        <v>20</v>
      </c>
      <c r="F21" s="42" t="s">
        <v>54</v>
      </c>
      <c r="G21" s="42" t="s">
        <v>37</v>
      </c>
      <c r="H21" s="43">
        <v>12.99</v>
      </c>
      <c r="I21" s="44">
        <v>4</v>
      </c>
      <c r="J21" s="56" t="s">
        <v>343</v>
      </c>
      <c r="K21" s="46">
        <v>42282</v>
      </c>
      <c r="L21" s="10" t="s">
        <v>345</v>
      </c>
      <c r="M21" s="117">
        <v>4.3</v>
      </c>
      <c r="N21" s="117">
        <v>1.35</v>
      </c>
      <c r="O21" s="117">
        <v>0.65</v>
      </c>
      <c r="P21" s="117">
        <v>0.2</v>
      </c>
      <c r="Q21" s="117">
        <v>2.4281899999999998</v>
      </c>
      <c r="R21" s="117">
        <v>6.0250000000000004</v>
      </c>
      <c r="S21" s="117">
        <v>0.05</v>
      </c>
      <c r="T21" s="117">
        <v>0.1</v>
      </c>
      <c r="U21" s="117">
        <v>0.32500000000000001</v>
      </c>
      <c r="V21" s="117">
        <v>4.1602300000000003</v>
      </c>
      <c r="W21" s="117">
        <v>0</v>
      </c>
      <c r="X21" s="117">
        <v>0</v>
      </c>
      <c r="Y21" s="117">
        <v>12.99</v>
      </c>
      <c r="Z21" s="117">
        <v>1.15909</v>
      </c>
      <c r="AA21" s="117">
        <v>129.87</v>
      </c>
      <c r="AB21" s="117">
        <v>1.36</v>
      </c>
      <c r="AC21" s="117">
        <f t="shared" si="0"/>
        <v>0.28714395688991534</v>
      </c>
      <c r="AD21" s="74">
        <v>14.36</v>
      </c>
      <c r="AE21" s="74">
        <f t="shared" si="1"/>
        <v>3.1584735510832511E-2</v>
      </c>
      <c r="AF21" s="74">
        <v>0</v>
      </c>
      <c r="AG21" s="74">
        <f t="shared" si="2"/>
        <v>0</v>
      </c>
      <c r="AH21" s="74">
        <v>0</v>
      </c>
      <c r="AI21" s="74">
        <f t="shared" si="3"/>
        <v>0</v>
      </c>
      <c r="AJ21" s="67"/>
      <c r="AK21" s="68"/>
      <c r="AL21" s="63"/>
      <c r="AM21" s="63"/>
    </row>
    <row r="22" spans="1:39" s="1" customFormat="1" ht="20.25">
      <c r="A22" s="10" t="s">
        <v>73</v>
      </c>
      <c r="B22" s="57">
        <v>431</v>
      </c>
      <c r="C22" s="47">
        <v>3017</v>
      </c>
      <c r="D22" s="41">
        <v>102</v>
      </c>
      <c r="E22" s="95" t="s">
        <v>21</v>
      </c>
      <c r="F22" s="42" t="s">
        <v>55</v>
      </c>
      <c r="G22" s="42" t="s">
        <v>56</v>
      </c>
      <c r="H22" s="43">
        <v>39.639000000000003</v>
      </c>
      <c r="I22" s="44">
        <v>4</v>
      </c>
      <c r="J22" s="56" t="s">
        <v>377</v>
      </c>
      <c r="K22" s="46">
        <v>42282</v>
      </c>
      <c r="L22" s="10" t="s">
        <v>345</v>
      </c>
      <c r="M22" s="117">
        <v>23.824999999999999</v>
      </c>
      <c r="N22" s="117">
        <v>8.7750000000000004</v>
      </c>
      <c r="O22" s="117">
        <v>5.2</v>
      </c>
      <c r="P22" s="117">
        <v>2.1749999999999998</v>
      </c>
      <c r="Q22" s="117">
        <v>2.7223600000000001</v>
      </c>
      <c r="R22" s="117">
        <v>34.299999999999997</v>
      </c>
      <c r="S22" s="117">
        <v>4.375</v>
      </c>
      <c r="T22" s="117">
        <v>1.075</v>
      </c>
      <c r="U22" s="117">
        <v>0.22500000000000001</v>
      </c>
      <c r="V22" s="117">
        <v>5.3558500000000002</v>
      </c>
      <c r="W22" s="117">
        <v>0</v>
      </c>
      <c r="X22" s="117">
        <v>0</v>
      </c>
      <c r="Y22" s="117">
        <v>39.975000000000001</v>
      </c>
      <c r="Z22" s="117">
        <v>1.17347</v>
      </c>
      <c r="AA22" s="117">
        <v>29.335999999999999</v>
      </c>
      <c r="AB22" s="117">
        <v>3.68</v>
      </c>
      <c r="AC22" s="117">
        <f t="shared" si="0"/>
        <v>2.2471375593300969E-2</v>
      </c>
      <c r="AD22" s="74">
        <v>1.32</v>
      </c>
      <c r="AE22" s="74">
        <f t="shared" si="1"/>
        <v>9.5144392427371318E-4</v>
      </c>
      <c r="AF22" s="74">
        <v>1.02</v>
      </c>
      <c r="AG22" s="74">
        <f t="shared" si="2"/>
        <v>7.3520666875696015E-4</v>
      </c>
      <c r="AH22" s="74">
        <v>0</v>
      </c>
      <c r="AI22" s="74">
        <f t="shared" si="3"/>
        <v>0</v>
      </c>
      <c r="AJ22" s="67"/>
      <c r="AK22" s="68"/>
      <c r="AL22" s="63"/>
      <c r="AM22" s="63"/>
    </row>
    <row r="23" spans="1:39" s="1" customFormat="1" ht="20.25">
      <c r="A23" s="10" t="s">
        <v>73</v>
      </c>
      <c r="B23" s="57">
        <v>431</v>
      </c>
      <c r="C23" s="47">
        <v>3017</v>
      </c>
      <c r="D23" s="41">
        <v>102</v>
      </c>
      <c r="E23" s="95" t="s">
        <v>21</v>
      </c>
      <c r="F23" s="42" t="s">
        <v>56</v>
      </c>
      <c r="G23" s="42" t="s">
        <v>55</v>
      </c>
      <c r="H23" s="43">
        <v>39.64</v>
      </c>
      <c r="I23" s="44">
        <v>4</v>
      </c>
      <c r="J23" s="56" t="s">
        <v>343</v>
      </c>
      <c r="K23" s="46">
        <v>42282</v>
      </c>
      <c r="L23" s="10" t="s">
        <v>345</v>
      </c>
      <c r="M23" s="117">
        <v>18.125</v>
      </c>
      <c r="N23" s="117">
        <v>8.375</v>
      </c>
      <c r="O23" s="117">
        <v>4.875</v>
      </c>
      <c r="P23" s="117">
        <v>2.4750000000000001</v>
      </c>
      <c r="Q23" s="117">
        <v>2.7622399999999998</v>
      </c>
      <c r="R23" s="117">
        <v>29.7</v>
      </c>
      <c r="S23" s="117">
        <v>3.125</v>
      </c>
      <c r="T23" s="117">
        <v>0.6</v>
      </c>
      <c r="U23" s="117">
        <v>0.42499999999999999</v>
      </c>
      <c r="V23" s="117">
        <v>5.5321999999999996</v>
      </c>
      <c r="W23" s="117">
        <v>0</v>
      </c>
      <c r="X23" s="117">
        <v>0</v>
      </c>
      <c r="Y23" s="117">
        <v>33.85</v>
      </c>
      <c r="Z23" s="117">
        <v>1.2257199999999999</v>
      </c>
      <c r="AA23" s="117">
        <v>248.9</v>
      </c>
      <c r="AB23" s="117">
        <v>6.47</v>
      </c>
      <c r="AC23" s="117">
        <f t="shared" si="0"/>
        <v>0.1817320167219259</v>
      </c>
      <c r="AD23" s="74">
        <v>32.365000000000002</v>
      </c>
      <c r="AE23" s="74">
        <f t="shared" si="1"/>
        <v>2.3327807409543034E-2</v>
      </c>
      <c r="AF23" s="74">
        <v>0</v>
      </c>
      <c r="AG23" s="74">
        <f t="shared" si="2"/>
        <v>0</v>
      </c>
      <c r="AH23" s="74">
        <v>0</v>
      </c>
      <c r="AI23" s="74">
        <f t="shared" si="3"/>
        <v>0</v>
      </c>
      <c r="AJ23" s="67"/>
      <c r="AK23" s="68"/>
      <c r="AL23" s="63"/>
      <c r="AM23" s="63"/>
    </row>
    <row r="24" spans="1:39" s="1" customFormat="1" ht="20.25">
      <c r="A24" s="10" t="s">
        <v>73</v>
      </c>
      <c r="B24" s="57">
        <v>431</v>
      </c>
      <c r="C24" s="47">
        <v>3019</v>
      </c>
      <c r="D24" s="41">
        <v>100</v>
      </c>
      <c r="E24" s="95" t="s">
        <v>22</v>
      </c>
      <c r="F24" s="42" t="s">
        <v>37</v>
      </c>
      <c r="G24" s="42" t="s">
        <v>57</v>
      </c>
      <c r="H24" s="43">
        <v>2.0499999999999998</v>
      </c>
      <c r="I24" s="44">
        <v>4</v>
      </c>
      <c r="J24" s="56" t="s">
        <v>379</v>
      </c>
      <c r="K24" s="46">
        <v>42282</v>
      </c>
      <c r="L24" s="10" t="s">
        <v>345</v>
      </c>
      <c r="M24" s="117">
        <v>1.4750000000000001</v>
      </c>
      <c r="N24" s="117">
        <v>0.25</v>
      </c>
      <c r="O24" s="117">
        <v>0.17499999999999999</v>
      </c>
      <c r="P24" s="117">
        <v>0.27500000000000002</v>
      </c>
      <c r="Q24" s="117">
        <v>3.7178200000000001</v>
      </c>
      <c r="R24" s="117">
        <v>2.15</v>
      </c>
      <c r="S24" s="117">
        <v>2.5000000000000001E-2</v>
      </c>
      <c r="T24" s="117">
        <v>0</v>
      </c>
      <c r="U24" s="117">
        <v>0</v>
      </c>
      <c r="V24" s="117">
        <v>3.3997700000000002</v>
      </c>
      <c r="W24" s="117">
        <v>0</v>
      </c>
      <c r="X24" s="117">
        <v>0</v>
      </c>
      <c r="Y24" s="117">
        <v>2.1750000000000003</v>
      </c>
      <c r="Z24" s="117">
        <v>1.14778</v>
      </c>
      <c r="AA24" s="117">
        <v>66.869</v>
      </c>
      <c r="AB24" s="117">
        <v>4.32</v>
      </c>
      <c r="AC24" s="117">
        <f t="shared" si="0"/>
        <v>0.96207665505226492</v>
      </c>
      <c r="AD24" s="74">
        <v>48.96</v>
      </c>
      <c r="AE24" s="74">
        <f t="shared" si="1"/>
        <v>0.68236933797909416</v>
      </c>
      <c r="AF24" s="74">
        <v>0</v>
      </c>
      <c r="AG24" s="74">
        <f t="shared" si="2"/>
        <v>0</v>
      </c>
      <c r="AH24" s="74">
        <v>2.2200000000000002</v>
      </c>
      <c r="AI24" s="74">
        <f t="shared" si="3"/>
        <v>3.0940766550522653E-2</v>
      </c>
      <c r="AJ24" s="67"/>
      <c r="AK24" s="68"/>
      <c r="AL24" s="63"/>
      <c r="AM24" s="63"/>
    </row>
    <row r="25" spans="1:39" s="1" customFormat="1" ht="20.25">
      <c r="A25" s="10" t="s">
        <v>73</v>
      </c>
      <c r="B25" s="57">
        <v>431</v>
      </c>
      <c r="C25" s="47">
        <v>3024</v>
      </c>
      <c r="D25" s="41">
        <v>100</v>
      </c>
      <c r="E25" s="95" t="s">
        <v>23</v>
      </c>
      <c r="F25" s="42" t="s">
        <v>58</v>
      </c>
      <c r="G25" s="42" t="s">
        <v>37</v>
      </c>
      <c r="H25" s="43">
        <v>5.4020000000000001</v>
      </c>
      <c r="I25" s="56">
        <v>2</v>
      </c>
      <c r="J25" s="56" t="s">
        <v>343</v>
      </c>
      <c r="K25" s="46">
        <v>42282</v>
      </c>
      <c r="L25" s="10" t="s">
        <v>345</v>
      </c>
      <c r="M25" s="117">
        <v>7.7</v>
      </c>
      <c r="N25" s="117">
        <v>3.5750000000000002</v>
      </c>
      <c r="O25" s="117">
        <v>2.0249999999999999</v>
      </c>
      <c r="P25" s="117">
        <v>1.1000000000000001</v>
      </c>
      <c r="Q25" s="117">
        <v>2.77135</v>
      </c>
      <c r="R25" s="117">
        <v>13.425000000000001</v>
      </c>
      <c r="S25" s="117">
        <v>0.6</v>
      </c>
      <c r="T25" s="117">
        <v>0.3</v>
      </c>
      <c r="U25" s="117">
        <v>7.4999999999999997E-2</v>
      </c>
      <c r="V25" s="117">
        <v>3.41736</v>
      </c>
      <c r="W25" s="117">
        <v>0</v>
      </c>
      <c r="X25" s="117">
        <v>0</v>
      </c>
      <c r="Y25" s="117">
        <v>5.4020000000000001</v>
      </c>
      <c r="Z25" s="117">
        <v>1.2704899999999999</v>
      </c>
      <c r="AA25" s="117">
        <v>78.94</v>
      </c>
      <c r="AB25" s="117">
        <v>9.1</v>
      </c>
      <c r="AC25" s="117">
        <f t="shared" si="0"/>
        <v>0.44158248267837308</v>
      </c>
      <c r="AD25" s="74">
        <v>32.520000000000003</v>
      </c>
      <c r="AE25" s="74">
        <f t="shared" si="1"/>
        <v>0.17199978843814462</v>
      </c>
      <c r="AF25" s="74">
        <v>0</v>
      </c>
      <c r="AG25" s="74">
        <f t="shared" si="2"/>
        <v>0</v>
      </c>
      <c r="AH25" s="74">
        <v>0</v>
      </c>
      <c r="AI25" s="74">
        <f t="shared" si="3"/>
        <v>0</v>
      </c>
      <c r="AJ25" s="67"/>
      <c r="AK25" s="68"/>
      <c r="AL25" s="63"/>
      <c r="AM25" s="63"/>
    </row>
    <row r="26" spans="1:39" s="1" customFormat="1" ht="20.25">
      <c r="A26" s="10" t="s">
        <v>73</v>
      </c>
      <c r="B26" s="57">
        <v>431</v>
      </c>
      <c r="C26" s="47">
        <v>3024</v>
      </c>
      <c r="D26" s="41">
        <v>100</v>
      </c>
      <c r="E26" s="95" t="s">
        <v>23</v>
      </c>
      <c r="F26" s="42" t="s">
        <v>59</v>
      </c>
      <c r="G26" s="42" t="s">
        <v>58</v>
      </c>
      <c r="H26" s="43">
        <v>8.718</v>
      </c>
      <c r="I26" s="56">
        <v>2</v>
      </c>
      <c r="J26" s="56" t="s">
        <v>343</v>
      </c>
      <c r="K26" s="46">
        <v>42282</v>
      </c>
      <c r="L26" s="10" t="s">
        <v>345</v>
      </c>
      <c r="M26" s="117">
        <v>7.7</v>
      </c>
      <c r="N26" s="117">
        <v>3.5750000000000002</v>
      </c>
      <c r="O26" s="117">
        <v>2.0249999999999999</v>
      </c>
      <c r="P26" s="117">
        <v>1.1000000000000001</v>
      </c>
      <c r="Q26" s="117">
        <v>2.77135</v>
      </c>
      <c r="R26" s="117">
        <v>13.425000000000001</v>
      </c>
      <c r="S26" s="117">
        <v>0.6</v>
      </c>
      <c r="T26" s="117">
        <v>0.3</v>
      </c>
      <c r="U26" s="117">
        <v>7.4999999999999997E-2</v>
      </c>
      <c r="V26" s="117">
        <v>3.41736</v>
      </c>
      <c r="W26" s="117">
        <v>0</v>
      </c>
      <c r="X26" s="117">
        <v>0</v>
      </c>
      <c r="Y26" s="117">
        <v>8.718</v>
      </c>
      <c r="Z26" s="117">
        <v>1.2704899999999999</v>
      </c>
      <c r="AA26" s="117">
        <v>95.78</v>
      </c>
      <c r="AB26" s="117">
        <v>0.33200000000000002</v>
      </c>
      <c r="AC26" s="117">
        <f t="shared" si="0"/>
        <v>0.31444302428473114</v>
      </c>
      <c r="AD26" s="74">
        <v>97.68</v>
      </c>
      <c r="AE26" s="74">
        <f t="shared" si="1"/>
        <v>0.32012584799921351</v>
      </c>
      <c r="AF26" s="74">
        <v>0</v>
      </c>
      <c r="AG26" s="74">
        <f t="shared" si="2"/>
        <v>0</v>
      </c>
      <c r="AH26" s="74">
        <v>0</v>
      </c>
      <c r="AI26" s="74">
        <f t="shared" si="3"/>
        <v>0</v>
      </c>
      <c r="AJ26" s="67"/>
      <c r="AK26" s="68"/>
      <c r="AL26" s="63"/>
      <c r="AM26" s="63"/>
    </row>
    <row r="27" spans="1:39" s="1" customFormat="1" ht="20.25">
      <c r="A27" s="10" t="s">
        <v>73</v>
      </c>
      <c r="B27" s="57">
        <v>431</v>
      </c>
      <c r="C27" s="47">
        <v>3196</v>
      </c>
      <c r="D27" s="41">
        <v>301</v>
      </c>
      <c r="E27" s="95" t="s">
        <v>24</v>
      </c>
      <c r="F27" s="42" t="s">
        <v>60</v>
      </c>
      <c r="G27" s="42" t="s">
        <v>61</v>
      </c>
      <c r="H27" s="43">
        <v>33.299999999999997</v>
      </c>
      <c r="I27" s="56">
        <v>2</v>
      </c>
      <c r="J27" s="56" t="s">
        <v>377</v>
      </c>
      <c r="K27" s="46">
        <v>42282</v>
      </c>
      <c r="L27" s="10" t="s">
        <v>345</v>
      </c>
      <c r="M27" s="117">
        <v>16.399999999999999</v>
      </c>
      <c r="N27" s="117">
        <v>9.0250000000000004</v>
      </c>
      <c r="O27" s="117">
        <v>5.0250000000000004</v>
      </c>
      <c r="P27" s="117">
        <v>3.2250000000000001</v>
      </c>
      <c r="Q27" s="117">
        <v>3.0148799999999998</v>
      </c>
      <c r="R27" s="117">
        <v>31.125</v>
      </c>
      <c r="S27" s="117">
        <v>1.7749999999999999</v>
      </c>
      <c r="T27" s="117">
        <v>0.57499999999999996</v>
      </c>
      <c r="U27" s="117">
        <v>0.2</v>
      </c>
      <c r="V27" s="117">
        <v>4.3625600000000002</v>
      </c>
      <c r="W27" s="117">
        <v>0</v>
      </c>
      <c r="X27" s="117">
        <v>0</v>
      </c>
      <c r="Y27" s="117">
        <v>33.674999999999997</v>
      </c>
      <c r="Z27" s="117">
        <v>1.2768699999999999</v>
      </c>
      <c r="AA27" s="117">
        <v>49.220999999999997</v>
      </c>
      <c r="AB27" s="117">
        <v>6.0000000000000001E-3</v>
      </c>
      <c r="AC27" s="117">
        <f t="shared" si="0"/>
        <v>4.2234234234234239E-2</v>
      </c>
      <c r="AD27" s="74">
        <v>64.319999999999993</v>
      </c>
      <c r="AE27" s="74">
        <f t="shared" si="1"/>
        <v>5.5186615186615183E-2</v>
      </c>
      <c r="AF27" s="74">
        <v>3.2</v>
      </c>
      <c r="AG27" s="74">
        <f t="shared" si="2"/>
        <v>2.745602745602746E-3</v>
      </c>
      <c r="AH27" s="74">
        <v>0</v>
      </c>
      <c r="AI27" s="74">
        <f t="shared" si="3"/>
        <v>0</v>
      </c>
      <c r="AJ27" s="67"/>
      <c r="AK27" s="68"/>
      <c r="AL27" s="63"/>
      <c r="AM27" s="63"/>
    </row>
    <row r="28" spans="1:39" s="1" customFormat="1" ht="21.75" customHeight="1">
      <c r="A28" s="10" t="s">
        <v>73</v>
      </c>
      <c r="B28" s="57">
        <v>431</v>
      </c>
      <c r="C28" s="47">
        <v>3302</v>
      </c>
      <c r="D28" s="41">
        <v>100</v>
      </c>
      <c r="E28" s="95" t="s">
        <v>25</v>
      </c>
      <c r="F28" s="14" t="s">
        <v>37</v>
      </c>
      <c r="G28" s="14" t="s">
        <v>62</v>
      </c>
      <c r="H28" s="116">
        <v>7</v>
      </c>
      <c r="I28" s="56">
        <v>2</v>
      </c>
      <c r="J28" s="56" t="s">
        <v>377</v>
      </c>
      <c r="K28" s="46">
        <v>42282</v>
      </c>
      <c r="L28" s="10" t="s">
        <v>345</v>
      </c>
      <c r="M28" s="117">
        <v>4.4249999999999998</v>
      </c>
      <c r="N28" s="117">
        <v>1.75</v>
      </c>
      <c r="O28" s="117">
        <v>0.67500000000000004</v>
      </c>
      <c r="P28" s="117">
        <v>0.27500000000000002</v>
      </c>
      <c r="Q28" s="117">
        <v>2.7316099999999999</v>
      </c>
      <c r="R28" s="117">
        <v>6.9249999999999998</v>
      </c>
      <c r="S28" s="117">
        <v>0.125</v>
      </c>
      <c r="T28" s="117">
        <v>2.5000000000000001E-2</v>
      </c>
      <c r="U28" s="117">
        <v>0.05</v>
      </c>
      <c r="V28" s="117">
        <v>3.9500700000000002</v>
      </c>
      <c r="W28" s="117">
        <v>0</v>
      </c>
      <c r="X28" s="117">
        <v>0</v>
      </c>
      <c r="Y28" s="117">
        <v>7.125</v>
      </c>
      <c r="Z28" s="117">
        <v>1.27227</v>
      </c>
      <c r="AA28" s="117">
        <v>93.334999999999994</v>
      </c>
      <c r="AB28" s="117">
        <v>1.98</v>
      </c>
      <c r="AC28" s="117">
        <f t="shared" si="0"/>
        <v>0.38499999999999995</v>
      </c>
      <c r="AD28" s="74">
        <v>35.159999999999997</v>
      </c>
      <c r="AE28" s="74">
        <f t="shared" si="1"/>
        <v>0.14351020408163265</v>
      </c>
      <c r="AF28" s="74">
        <v>0</v>
      </c>
      <c r="AG28" s="74">
        <f t="shared" si="2"/>
        <v>0</v>
      </c>
      <c r="AH28" s="74">
        <v>0</v>
      </c>
      <c r="AI28" s="74">
        <f t="shared" si="3"/>
        <v>0</v>
      </c>
      <c r="AJ28" s="67"/>
      <c r="AK28" s="69"/>
      <c r="AL28" s="63"/>
      <c r="AM28" s="63"/>
    </row>
    <row r="29" spans="1:39" s="1" customFormat="1" ht="20.25">
      <c r="A29" s="10" t="s">
        <v>73</v>
      </c>
      <c r="B29" s="57">
        <v>431</v>
      </c>
      <c r="C29" s="47">
        <v>3326</v>
      </c>
      <c r="D29" s="41">
        <v>101</v>
      </c>
      <c r="E29" s="95" t="s">
        <v>26</v>
      </c>
      <c r="F29" s="14" t="s">
        <v>37</v>
      </c>
      <c r="G29" s="14" t="s">
        <v>63</v>
      </c>
      <c r="H29" s="95">
        <v>15.685</v>
      </c>
      <c r="I29" s="56">
        <v>2</v>
      </c>
      <c r="J29" s="56" t="s">
        <v>377</v>
      </c>
      <c r="K29" s="46">
        <v>42282</v>
      </c>
      <c r="L29" s="10" t="s">
        <v>345</v>
      </c>
      <c r="M29" s="117">
        <v>10.875</v>
      </c>
      <c r="N29" s="117">
        <v>3.4</v>
      </c>
      <c r="O29" s="117">
        <v>1.125</v>
      </c>
      <c r="P29" s="117">
        <v>0.55000000000000004</v>
      </c>
      <c r="Q29" s="117">
        <v>2.35914</v>
      </c>
      <c r="R29" s="117">
        <v>15.5</v>
      </c>
      <c r="S29" s="117">
        <v>0.22500000000000001</v>
      </c>
      <c r="T29" s="117">
        <v>0.15</v>
      </c>
      <c r="U29" s="117">
        <v>7.4999999999999997E-2</v>
      </c>
      <c r="V29" s="117">
        <v>3.0585300000000002</v>
      </c>
      <c r="W29" s="117">
        <v>0</v>
      </c>
      <c r="X29" s="117">
        <v>0</v>
      </c>
      <c r="Y29" s="117">
        <v>15.950000000000001</v>
      </c>
      <c r="Z29" s="117">
        <v>1.2490000000000001</v>
      </c>
      <c r="AA29" s="117">
        <v>96.37</v>
      </c>
      <c r="AB29" s="117">
        <v>6.58</v>
      </c>
      <c r="AC29" s="117">
        <f t="shared" si="0"/>
        <v>0.18153832141718659</v>
      </c>
      <c r="AD29" s="74">
        <v>88.625</v>
      </c>
      <c r="AE29" s="74">
        <f t="shared" si="1"/>
        <v>0.16143722391730042</v>
      </c>
      <c r="AF29" s="74">
        <v>0</v>
      </c>
      <c r="AG29" s="74">
        <f t="shared" si="2"/>
        <v>0</v>
      </c>
      <c r="AH29" s="74">
        <v>4.8</v>
      </c>
      <c r="AI29" s="74">
        <f t="shared" si="3"/>
        <v>8.7435675577212067E-3</v>
      </c>
      <c r="AJ29" s="67"/>
      <c r="AK29" s="69"/>
      <c r="AL29" s="63"/>
      <c r="AM29" s="63"/>
    </row>
    <row r="30" spans="1:39" s="1" customFormat="1" ht="20.25">
      <c r="A30" s="10" t="s">
        <v>73</v>
      </c>
      <c r="B30" s="57">
        <v>431</v>
      </c>
      <c r="C30" s="47">
        <v>3326</v>
      </c>
      <c r="D30" s="41">
        <v>101</v>
      </c>
      <c r="E30" s="95" t="s">
        <v>26</v>
      </c>
      <c r="F30" s="14" t="s">
        <v>63</v>
      </c>
      <c r="G30" s="14" t="s">
        <v>37</v>
      </c>
      <c r="H30" s="95">
        <v>15.685</v>
      </c>
      <c r="I30" s="56">
        <v>2</v>
      </c>
      <c r="J30" s="56" t="s">
        <v>343</v>
      </c>
      <c r="K30" s="46">
        <v>42282</v>
      </c>
      <c r="L30" s="10" t="s">
        <v>345</v>
      </c>
      <c r="M30" s="117">
        <v>8.5500000000000007</v>
      </c>
      <c r="N30" s="117">
        <v>3.7</v>
      </c>
      <c r="O30" s="117">
        <v>2.625</v>
      </c>
      <c r="P30" s="117">
        <v>0.77500000000000002</v>
      </c>
      <c r="Q30" s="117">
        <v>2.7508900000000001</v>
      </c>
      <c r="R30" s="117">
        <v>14.375</v>
      </c>
      <c r="S30" s="117">
        <v>0.92500000000000004</v>
      </c>
      <c r="T30" s="117">
        <v>0.35</v>
      </c>
      <c r="U30" s="117">
        <v>0</v>
      </c>
      <c r="V30" s="117">
        <v>4.8878000000000004</v>
      </c>
      <c r="W30" s="117">
        <v>0</v>
      </c>
      <c r="X30" s="117">
        <v>0</v>
      </c>
      <c r="Y30" s="117">
        <v>15.65</v>
      </c>
      <c r="Z30" s="117">
        <v>1.26206</v>
      </c>
      <c r="AA30" s="117">
        <v>95.96</v>
      </c>
      <c r="AB30" s="117">
        <v>4.3</v>
      </c>
      <c r="AC30" s="117">
        <f t="shared" si="0"/>
        <v>0.17871487772667244</v>
      </c>
      <c r="AD30" s="74">
        <v>64.38</v>
      </c>
      <c r="AE30" s="74">
        <f t="shared" si="1"/>
        <v>0.1172730998679357</v>
      </c>
      <c r="AF30" s="74">
        <v>0</v>
      </c>
      <c r="AG30" s="74">
        <f t="shared" si="2"/>
        <v>0</v>
      </c>
      <c r="AH30" s="74">
        <v>0</v>
      </c>
      <c r="AI30" s="74">
        <f t="shared" si="3"/>
        <v>0</v>
      </c>
      <c r="AJ30" s="67"/>
      <c r="AK30" s="69"/>
      <c r="AL30" s="63"/>
      <c r="AM30" s="63"/>
    </row>
    <row r="31" spans="1:39" s="20" customFormat="1" ht="20.25">
      <c r="A31" s="10" t="s">
        <v>73</v>
      </c>
      <c r="B31" s="57">
        <v>431</v>
      </c>
      <c r="C31" s="47">
        <v>3326</v>
      </c>
      <c r="D31" s="41">
        <v>102</v>
      </c>
      <c r="E31" s="95" t="s">
        <v>367</v>
      </c>
      <c r="F31" s="14" t="s">
        <v>63</v>
      </c>
      <c r="G31" s="14" t="s">
        <v>368</v>
      </c>
      <c r="H31" s="95">
        <v>15.419</v>
      </c>
      <c r="I31" s="56">
        <v>2</v>
      </c>
      <c r="J31" s="56" t="s">
        <v>343</v>
      </c>
      <c r="K31" s="46">
        <v>42282</v>
      </c>
      <c r="L31" s="10" t="s">
        <v>345</v>
      </c>
      <c r="M31" s="117">
        <v>15.4</v>
      </c>
      <c r="N31" s="117">
        <v>0</v>
      </c>
      <c r="O31" s="117">
        <v>0</v>
      </c>
      <c r="P31" s="117">
        <v>0</v>
      </c>
      <c r="Q31" s="117">
        <v>2.1269999999999998</v>
      </c>
      <c r="R31" s="117">
        <v>15.4</v>
      </c>
      <c r="S31" s="117">
        <v>0</v>
      </c>
      <c r="T31" s="117">
        <v>0</v>
      </c>
      <c r="U31" s="117">
        <v>0</v>
      </c>
      <c r="V31" s="117">
        <v>2.9809999999999999</v>
      </c>
      <c r="W31" s="117">
        <v>0</v>
      </c>
      <c r="X31" s="117">
        <v>0</v>
      </c>
      <c r="Y31" s="117">
        <v>15.4</v>
      </c>
      <c r="Z31" s="117">
        <v>1.1850000000000001</v>
      </c>
      <c r="AA31" s="117">
        <v>12.26</v>
      </c>
      <c r="AB31" s="117">
        <v>0</v>
      </c>
      <c r="AC31" s="117">
        <f t="shared" si="0"/>
        <v>2.271779715193685E-2</v>
      </c>
      <c r="AD31" s="74">
        <v>0</v>
      </c>
      <c r="AE31" s="74">
        <f t="shared" si="1"/>
        <v>0</v>
      </c>
      <c r="AF31" s="74">
        <v>0</v>
      </c>
      <c r="AG31" s="74">
        <f t="shared" si="2"/>
        <v>0</v>
      </c>
      <c r="AH31" s="74">
        <v>0</v>
      </c>
      <c r="AI31" s="74">
        <f t="shared" si="3"/>
        <v>0</v>
      </c>
      <c r="AJ31" s="67"/>
      <c r="AK31" s="69"/>
      <c r="AL31" s="63"/>
      <c r="AM31" s="63"/>
    </row>
    <row r="32" spans="1:39" s="1" customFormat="1" ht="20.25">
      <c r="A32" s="10" t="s">
        <v>73</v>
      </c>
      <c r="B32" s="57">
        <v>431</v>
      </c>
      <c r="C32" s="47">
        <v>3333</v>
      </c>
      <c r="D32" s="41">
        <v>101</v>
      </c>
      <c r="E32" s="95" t="s">
        <v>27</v>
      </c>
      <c r="F32" s="14" t="s">
        <v>37</v>
      </c>
      <c r="G32" s="14" t="s">
        <v>64</v>
      </c>
      <c r="H32" s="95">
        <v>18.462</v>
      </c>
      <c r="I32" s="56">
        <v>2</v>
      </c>
      <c r="J32" s="56" t="s">
        <v>379</v>
      </c>
      <c r="K32" s="46">
        <v>42282</v>
      </c>
      <c r="L32" s="10" t="s">
        <v>345</v>
      </c>
      <c r="M32" s="117">
        <v>14.675000000000001</v>
      </c>
      <c r="N32" s="117">
        <v>2.5750000000000002</v>
      </c>
      <c r="O32" s="117">
        <v>0.8</v>
      </c>
      <c r="P32" s="117">
        <v>0.4</v>
      </c>
      <c r="Q32" s="117">
        <v>2.14588</v>
      </c>
      <c r="R32" s="117">
        <v>17.975000000000001</v>
      </c>
      <c r="S32" s="117">
        <v>0.42499999999999999</v>
      </c>
      <c r="T32" s="117">
        <v>0.05</v>
      </c>
      <c r="U32" s="117">
        <v>0</v>
      </c>
      <c r="V32" s="117">
        <v>4.1213499999999996</v>
      </c>
      <c r="W32" s="117">
        <v>0</v>
      </c>
      <c r="X32" s="117">
        <v>0</v>
      </c>
      <c r="Y32" s="117">
        <v>18.45</v>
      </c>
      <c r="Z32" s="117">
        <v>1.26657</v>
      </c>
      <c r="AA32" s="117">
        <v>107.99</v>
      </c>
      <c r="AB32" s="117">
        <v>1.8</v>
      </c>
      <c r="AC32" s="117">
        <f t="shared" si="0"/>
        <v>0.1685160251946082</v>
      </c>
      <c r="AD32" s="74">
        <v>102.66</v>
      </c>
      <c r="AE32" s="74">
        <f t="shared" si="1"/>
        <v>0.15887459956358232</v>
      </c>
      <c r="AF32" s="74">
        <v>0</v>
      </c>
      <c r="AG32" s="74">
        <f t="shared" si="2"/>
        <v>0</v>
      </c>
      <c r="AH32" s="74">
        <v>0</v>
      </c>
      <c r="AI32" s="74">
        <f t="shared" si="3"/>
        <v>0</v>
      </c>
      <c r="AJ32" s="67"/>
      <c r="AK32" s="69"/>
      <c r="AL32" s="63"/>
      <c r="AM32" s="63"/>
    </row>
    <row r="33" spans="1:39" s="1" customFormat="1" ht="20.25">
      <c r="A33" s="10" t="s">
        <v>73</v>
      </c>
      <c r="B33" s="57">
        <v>431</v>
      </c>
      <c r="C33" s="47">
        <v>3333</v>
      </c>
      <c r="D33" s="41">
        <v>102</v>
      </c>
      <c r="E33" s="95" t="s">
        <v>28</v>
      </c>
      <c r="F33" s="14" t="s">
        <v>64</v>
      </c>
      <c r="G33" s="14" t="s">
        <v>65</v>
      </c>
      <c r="H33" s="95">
        <v>15.608000000000001</v>
      </c>
      <c r="I33" s="56">
        <v>2</v>
      </c>
      <c r="J33" s="56" t="s">
        <v>378</v>
      </c>
      <c r="K33" s="46">
        <v>42282</v>
      </c>
      <c r="L33" s="10" t="s">
        <v>345</v>
      </c>
      <c r="M33" s="117">
        <v>12.175000000000001</v>
      </c>
      <c r="N33" s="117">
        <v>2.6</v>
      </c>
      <c r="O33" s="117">
        <v>0.55000000000000004</v>
      </c>
      <c r="P33" s="117">
        <v>0.35</v>
      </c>
      <c r="Q33" s="117">
        <v>2.0682900000000002</v>
      </c>
      <c r="R33" s="117">
        <v>14.275</v>
      </c>
      <c r="S33" s="117">
        <v>1.3</v>
      </c>
      <c r="T33" s="117">
        <v>0.1</v>
      </c>
      <c r="U33" s="117">
        <v>0</v>
      </c>
      <c r="V33" s="117">
        <v>5.4051600000000004</v>
      </c>
      <c r="W33" s="117">
        <v>0</v>
      </c>
      <c r="X33" s="117">
        <v>0</v>
      </c>
      <c r="Y33" s="117">
        <v>15.675000000000001</v>
      </c>
      <c r="Z33" s="117">
        <v>1.32037</v>
      </c>
      <c r="AA33" s="117">
        <v>133.99600000000001</v>
      </c>
      <c r="AB33" s="117">
        <v>1.69</v>
      </c>
      <c r="AC33" s="117">
        <f t="shared" si="0"/>
        <v>0.24683495643259867</v>
      </c>
      <c r="AD33" s="74">
        <v>69.78</v>
      </c>
      <c r="AE33" s="74">
        <f t="shared" si="1"/>
        <v>0.12773669180639963</v>
      </c>
      <c r="AF33" s="74">
        <v>1.002</v>
      </c>
      <c r="AG33" s="74">
        <f t="shared" si="2"/>
        <v>1.8342242073661858E-3</v>
      </c>
      <c r="AH33" s="74">
        <v>2.69</v>
      </c>
      <c r="AI33" s="74">
        <f t="shared" si="3"/>
        <v>4.9242146884381629E-3</v>
      </c>
      <c r="AJ33" s="67"/>
      <c r="AK33" s="69"/>
      <c r="AL33" s="63"/>
      <c r="AM33" s="63"/>
    </row>
    <row r="34" spans="1:39" s="1" customFormat="1" ht="20.25">
      <c r="A34" s="10" t="s">
        <v>73</v>
      </c>
      <c r="B34" s="57">
        <v>431</v>
      </c>
      <c r="C34" s="47">
        <v>3334</v>
      </c>
      <c r="D34" s="41">
        <v>100</v>
      </c>
      <c r="E34" s="95" t="s">
        <v>29</v>
      </c>
      <c r="F34" s="14" t="s">
        <v>66</v>
      </c>
      <c r="G34" s="14" t="s">
        <v>37</v>
      </c>
      <c r="H34" s="95">
        <v>29.001999999999999</v>
      </c>
      <c r="I34" s="56">
        <v>2</v>
      </c>
      <c r="J34" s="56" t="s">
        <v>343</v>
      </c>
      <c r="K34" s="46">
        <v>42282</v>
      </c>
      <c r="L34" s="10" t="s">
        <v>345</v>
      </c>
      <c r="M34" s="117">
        <v>21</v>
      </c>
      <c r="N34" s="117">
        <v>4.9249999999999998</v>
      </c>
      <c r="O34" s="117">
        <v>2.0499999999999998</v>
      </c>
      <c r="P34" s="117">
        <v>0.92500000000000004</v>
      </c>
      <c r="Q34" s="117">
        <v>2.24505</v>
      </c>
      <c r="R34" s="117">
        <v>27.95</v>
      </c>
      <c r="S34" s="117">
        <v>0.625</v>
      </c>
      <c r="T34" s="117">
        <v>0.2</v>
      </c>
      <c r="U34" s="117">
        <v>0.125</v>
      </c>
      <c r="V34" s="117">
        <v>4.0072900000000002</v>
      </c>
      <c r="W34" s="117">
        <v>0</v>
      </c>
      <c r="X34" s="117">
        <v>0</v>
      </c>
      <c r="Y34" s="117">
        <v>28.900000000000002</v>
      </c>
      <c r="Z34" s="117">
        <v>1.27959</v>
      </c>
      <c r="AA34" s="117">
        <v>85.96</v>
      </c>
      <c r="AB34" s="117">
        <v>3.25</v>
      </c>
      <c r="AC34" s="117">
        <f t="shared" si="0"/>
        <v>8.6284689725831726E-2</v>
      </c>
      <c r="AD34" s="74">
        <v>125.36</v>
      </c>
      <c r="AE34" s="74">
        <f t="shared" si="1"/>
        <v>0.12349887199897547</v>
      </c>
      <c r="AF34" s="74">
        <v>0</v>
      </c>
      <c r="AG34" s="74">
        <f t="shared" si="2"/>
        <v>0</v>
      </c>
      <c r="AH34" s="74">
        <v>0</v>
      </c>
      <c r="AI34" s="74">
        <f t="shared" si="3"/>
        <v>0</v>
      </c>
      <c r="AJ34" s="67"/>
      <c r="AK34" s="69"/>
      <c r="AL34" s="63"/>
      <c r="AM34" s="63"/>
    </row>
    <row r="35" spans="1:39" s="1" customFormat="1" ht="20.25">
      <c r="A35" s="10" t="s">
        <v>73</v>
      </c>
      <c r="B35" s="57">
        <v>431</v>
      </c>
      <c r="C35" s="47">
        <v>3353</v>
      </c>
      <c r="D35" s="41">
        <v>100</v>
      </c>
      <c r="E35" s="95" t="s">
        <v>30</v>
      </c>
      <c r="F35" s="14" t="s">
        <v>37</v>
      </c>
      <c r="G35" s="14" t="s">
        <v>67</v>
      </c>
      <c r="H35" s="95">
        <v>18.841000000000001</v>
      </c>
      <c r="I35" s="56">
        <v>2</v>
      </c>
      <c r="J35" s="56" t="s">
        <v>377</v>
      </c>
      <c r="K35" s="46">
        <v>42282</v>
      </c>
      <c r="L35" s="10" t="s">
        <v>345</v>
      </c>
      <c r="M35" s="117">
        <v>11.324999999999999</v>
      </c>
      <c r="N35" s="117">
        <v>4.875</v>
      </c>
      <c r="O35" s="117">
        <v>1.925</v>
      </c>
      <c r="P35" s="117">
        <v>0.7</v>
      </c>
      <c r="Q35" s="117">
        <v>2.5196700000000001</v>
      </c>
      <c r="R35" s="117">
        <v>16.524999999999999</v>
      </c>
      <c r="S35" s="117">
        <v>1.375</v>
      </c>
      <c r="T35" s="117">
        <v>0.65</v>
      </c>
      <c r="U35" s="117">
        <v>0.27500000000000002</v>
      </c>
      <c r="V35" s="117">
        <v>4.9734800000000003</v>
      </c>
      <c r="W35" s="117">
        <v>0</v>
      </c>
      <c r="X35" s="117">
        <v>0</v>
      </c>
      <c r="Y35" s="117">
        <v>18.824999999999999</v>
      </c>
      <c r="Z35" s="117">
        <v>1.3325199999999999</v>
      </c>
      <c r="AA35" s="117">
        <v>46.87</v>
      </c>
      <c r="AB35" s="117">
        <v>4.9000000000000004</v>
      </c>
      <c r="AC35" s="117">
        <f t="shared" si="0"/>
        <v>7.4791298611690302E-2</v>
      </c>
      <c r="AD35" s="74">
        <v>35.69</v>
      </c>
      <c r="AE35" s="74">
        <f t="shared" si="1"/>
        <v>5.4122089364380115E-2</v>
      </c>
      <c r="AF35" s="74">
        <v>0</v>
      </c>
      <c r="AG35" s="74">
        <f t="shared" si="2"/>
        <v>0</v>
      </c>
      <c r="AH35" s="74">
        <v>0</v>
      </c>
      <c r="AI35" s="74">
        <f t="shared" si="3"/>
        <v>0</v>
      </c>
      <c r="AJ35" s="67"/>
      <c r="AK35" s="69"/>
      <c r="AL35" s="63"/>
      <c r="AM35" s="63"/>
    </row>
    <row r="36" spans="1:39" s="20" customFormat="1" ht="20.25">
      <c r="A36" s="10" t="s">
        <v>73</v>
      </c>
      <c r="B36" s="57">
        <v>431</v>
      </c>
      <c r="C36" s="47">
        <v>3354</v>
      </c>
      <c r="D36" s="41">
        <v>101</v>
      </c>
      <c r="E36" s="95" t="s">
        <v>369</v>
      </c>
      <c r="F36" s="14">
        <v>0</v>
      </c>
      <c r="G36" s="14">
        <v>500</v>
      </c>
      <c r="H36" s="95">
        <v>0.5</v>
      </c>
      <c r="I36" s="56">
        <v>2</v>
      </c>
      <c r="J36" s="56" t="s">
        <v>377</v>
      </c>
      <c r="K36" s="46">
        <v>42282</v>
      </c>
      <c r="L36" s="10" t="s">
        <v>345</v>
      </c>
      <c r="M36" s="117">
        <v>0.47499999999999998</v>
      </c>
      <c r="N36" s="117">
        <v>2.5000000000000001E-2</v>
      </c>
      <c r="O36" s="117">
        <v>0</v>
      </c>
      <c r="P36" s="117">
        <v>0</v>
      </c>
      <c r="Q36" s="117">
        <v>2.621</v>
      </c>
      <c r="R36" s="117">
        <v>0.5</v>
      </c>
      <c r="S36" s="117">
        <v>0</v>
      </c>
      <c r="T36" s="117">
        <v>0</v>
      </c>
      <c r="U36" s="117">
        <v>0</v>
      </c>
      <c r="V36" s="117">
        <v>2.698</v>
      </c>
      <c r="W36" s="117">
        <v>0</v>
      </c>
      <c r="X36" s="117">
        <v>0</v>
      </c>
      <c r="Y36" s="117">
        <v>0.5</v>
      </c>
      <c r="Z36" s="117">
        <v>1.2809999999999999</v>
      </c>
      <c r="AA36" s="117">
        <v>0</v>
      </c>
      <c r="AB36" s="117">
        <v>0</v>
      </c>
      <c r="AC36" s="117">
        <f t="shared" si="0"/>
        <v>0</v>
      </c>
      <c r="AD36" s="74">
        <v>26.6</v>
      </c>
      <c r="AE36" s="74">
        <f t="shared" si="1"/>
        <v>1.52</v>
      </c>
      <c r="AF36" s="74">
        <v>0</v>
      </c>
      <c r="AG36" s="74">
        <f t="shared" si="2"/>
        <v>0</v>
      </c>
      <c r="AH36" s="74">
        <v>0</v>
      </c>
      <c r="AI36" s="74">
        <f t="shared" si="3"/>
        <v>0</v>
      </c>
      <c r="AJ36" s="67"/>
      <c r="AK36" s="69"/>
      <c r="AL36" s="63"/>
      <c r="AM36" s="63"/>
    </row>
    <row r="37" spans="1:39" s="20" customFormat="1" ht="20.25">
      <c r="A37" s="10" t="s">
        <v>73</v>
      </c>
      <c r="B37" s="57">
        <v>431</v>
      </c>
      <c r="C37" s="47">
        <v>3354</v>
      </c>
      <c r="D37" s="41">
        <v>102</v>
      </c>
      <c r="E37" s="95" t="s">
        <v>370</v>
      </c>
      <c r="F37" s="14">
        <v>500</v>
      </c>
      <c r="G37" s="14">
        <v>16959</v>
      </c>
      <c r="H37" s="95">
        <v>16.459</v>
      </c>
      <c r="I37" s="56">
        <v>2</v>
      </c>
      <c r="J37" s="56" t="s">
        <v>377</v>
      </c>
      <c r="K37" s="46">
        <v>42282</v>
      </c>
      <c r="L37" s="10" t="s">
        <v>345</v>
      </c>
      <c r="M37" s="117">
        <v>14.574999999999999</v>
      </c>
      <c r="N37" s="117">
        <v>1.925</v>
      </c>
      <c r="O37" s="117">
        <v>0</v>
      </c>
      <c r="P37" s="117">
        <v>0</v>
      </c>
      <c r="Q37" s="117">
        <v>2.871</v>
      </c>
      <c r="R37" s="117">
        <v>16.5</v>
      </c>
      <c r="S37" s="117">
        <v>0</v>
      </c>
      <c r="T37" s="117">
        <v>0</v>
      </c>
      <c r="U37" s="117">
        <v>0</v>
      </c>
      <c r="V37" s="117">
        <v>2.5310000000000001</v>
      </c>
      <c r="W37" s="117">
        <v>0</v>
      </c>
      <c r="X37" s="117">
        <v>0</v>
      </c>
      <c r="Y37" s="117">
        <v>16.5</v>
      </c>
      <c r="Z37" s="117">
        <v>1.242</v>
      </c>
      <c r="AA37" s="117">
        <v>12.51</v>
      </c>
      <c r="AB37" s="117">
        <v>28.62</v>
      </c>
      <c r="AC37" s="117">
        <f t="shared" si="0"/>
        <v>4.655724614409832E-2</v>
      </c>
      <c r="AD37" s="74">
        <v>29.63</v>
      </c>
      <c r="AE37" s="74">
        <f t="shared" si="1"/>
        <v>5.1435167906399452E-2</v>
      </c>
      <c r="AF37" s="74">
        <v>5.5</v>
      </c>
      <c r="AG37" s="74">
        <f t="shared" si="2"/>
        <v>9.5475336984541682E-3</v>
      </c>
      <c r="AH37" s="74">
        <v>0</v>
      </c>
      <c r="AI37" s="74">
        <f t="shared" si="3"/>
        <v>0</v>
      </c>
      <c r="AJ37" s="67"/>
      <c r="AK37" s="69"/>
      <c r="AL37" s="63"/>
      <c r="AM37" s="63"/>
    </row>
    <row r="38" spans="1:39" s="1" customFormat="1" ht="20.25">
      <c r="A38" s="10" t="s">
        <v>73</v>
      </c>
      <c r="B38" s="57">
        <v>431</v>
      </c>
      <c r="C38" s="47">
        <v>3562</v>
      </c>
      <c r="D38" s="41">
        <v>100</v>
      </c>
      <c r="E38" s="95" t="s">
        <v>31</v>
      </c>
      <c r="F38" s="14" t="s">
        <v>68</v>
      </c>
      <c r="G38" s="14" t="s">
        <v>69</v>
      </c>
      <c r="H38" s="95">
        <v>4.25</v>
      </c>
      <c r="I38" s="56">
        <v>4</v>
      </c>
      <c r="J38" s="56" t="s">
        <v>377</v>
      </c>
      <c r="K38" s="46">
        <v>42282</v>
      </c>
      <c r="L38" s="10" t="s">
        <v>345</v>
      </c>
      <c r="M38" s="117">
        <v>3.0750000000000002</v>
      </c>
      <c r="N38" s="117">
        <v>0.72499999999999998</v>
      </c>
      <c r="O38" s="117">
        <v>0.3</v>
      </c>
      <c r="P38" s="117">
        <v>0.25</v>
      </c>
      <c r="Q38" s="117">
        <v>2.5718999999999999</v>
      </c>
      <c r="R38" s="117">
        <v>4.3250000000000002</v>
      </c>
      <c r="S38" s="117">
        <v>2.5000000000000001E-2</v>
      </c>
      <c r="T38" s="117">
        <v>0</v>
      </c>
      <c r="U38" s="117">
        <v>0</v>
      </c>
      <c r="V38" s="117">
        <v>3.1273300000000002</v>
      </c>
      <c r="W38" s="117">
        <v>0</v>
      </c>
      <c r="X38" s="117">
        <v>0</v>
      </c>
      <c r="Y38" s="117">
        <v>4.3500000000000005</v>
      </c>
      <c r="Z38" s="117">
        <v>1.1925300000000001</v>
      </c>
      <c r="AA38" s="117">
        <v>41.863</v>
      </c>
      <c r="AB38" s="117">
        <v>0.05</v>
      </c>
      <c r="AC38" s="117">
        <f t="shared" si="0"/>
        <v>0.28160000000000002</v>
      </c>
      <c r="AD38" s="74">
        <v>34.979999999999997</v>
      </c>
      <c r="AE38" s="74">
        <f t="shared" si="1"/>
        <v>0.23515966386554618</v>
      </c>
      <c r="AF38" s="74">
        <v>0</v>
      </c>
      <c r="AG38" s="74">
        <f t="shared" si="2"/>
        <v>0</v>
      </c>
      <c r="AH38" s="74">
        <v>0</v>
      </c>
      <c r="AI38" s="74">
        <f t="shared" si="3"/>
        <v>0</v>
      </c>
      <c r="AJ38" s="67"/>
      <c r="AK38" s="69"/>
      <c r="AL38" s="63"/>
      <c r="AM38" s="63"/>
    </row>
    <row r="39" spans="1:39" s="1" customFormat="1" ht="20.25">
      <c r="A39" s="10" t="s">
        <v>73</v>
      </c>
      <c r="B39" s="57">
        <v>431</v>
      </c>
      <c r="C39" s="47">
        <v>3563</v>
      </c>
      <c r="D39" s="41">
        <v>100</v>
      </c>
      <c r="E39" s="95" t="s">
        <v>32</v>
      </c>
      <c r="F39" s="42" t="s">
        <v>37</v>
      </c>
      <c r="G39" s="42" t="s">
        <v>70</v>
      </c>
      <c r="H39" s="95">
        <v>0.115</v>
      </c>
      <c r="I39" s="56">
        <v>4</v>
      </c>
      <c r="J39" s="56" t="s">
        <v>379</v>
      </c>
      <c r="K39" s="46">
        <v>42282</v>
      </c>
      <c r="L39" s="10" t="s">
        <v>345</v>
      </c>
      <c r="M39" s="117">
        <v>2.5000000000000001E-2</v>
      </c>
      <c r="N39" s="117">
        <v>7.4999999999999997E-2</v>
      </c>
      <c r="O39" s="117">
        <v>7.4999999999999997E-2</v>
      </c>
      <c r="P39" s="117">
        <v>0.05</v>
      </c>
      <c r="Q39" s="117">
        <v>3.78111</v>
      </c>
      <c r="R39" s="117">
        <v>0.2</v>
      </c>
      <c r="S39" s="117">
        <v>2.5000000000000001E-2</v>
      </c>
      <c r="T39" s="117">
        <v>0</v>
      </c>
      <c r="U39" s="117">
        <v>0</v>
      </c>
      <c r="V39" s="117">
        <v>3.5762200000000002</v>
      </c>
      <c r="W39" s="117">
        <v>0</v>
      </c>
      <c r="X39" s="117">
        <v>0</v>
      </c>
      <c r="Y39" s="117">
        <v>0.22499999999999998</v>
      </c>
      <c r="Z39" s="117">
        <v>0.94321999999999995</v>
      </c>
      <c r="AA39" s="117">
        <v>66.3</v>
      </c>
      <c r="AB39" s="117">
        <v>6.4</v>
      </c>
      <c r="AC39" s="117">
        <f t="shared" si="0"/>
        <v>17.267080745341616</v>
      </c>
      <c r="AD39" s="74">
        <v>45.32</v>
      </c>
      <c r="AE39" s="74">
        <f t="shared" si="1"/>
        <v>11.259627329192547</v>
      </c>
      <c r="AF39" s="74">
        <v>3.5999999999999997E-2</v>
      </c>
      <c r="AG39" s="74">
        <f t="shared" si="2"/>
        <v>8.944099378881987E-3</v>
      </c>
      <c r="AH39" s="74">
        <v>0</v>
      </c>
      <c r="AI39" s="74">
        <f t="shared" si="3"/>
        <v>0</v>
      </c>
      <c r="AJ39" s="67"/>
      <c r="AK39" s="69"/>
      <c r="AL39" s="63"/>
      <c r="AM39" s="63"/>
    </row>
    <row r="40" spans="1:39" s="1" customFormat="1" ht="20.25">
      <c r="A40" s="10" t="s">
        <v>73</v>
      </c>
      <c r="B40" s="57">
        <v>431</v>
      </c>
      <c r="C40" s="47">
        <v>3563</v>
      </c>
      <c r="D40" s="41">
        <v>100</v>
      </c>
      <c r="E40" s="95" t="s">
        <v>32</v>
      </c>
      <c r="F40" s="14" t="s">
        <v>70</v>
      </c>
      <c r="G40" s="14" t="s">
        <v>37</v>
      </c>
      <c r="H40" s="95">
        <v>0.115</v>
      </c>
      <c r="I40" s="56">
        <v>4</v>
      </c>
      <c r="J40" s="56" t="s">
        <v>340</v>
      </c>
      <c r="K40" s="46">
        <v>42282</v>
      </c>
      <c r="L40" s="10" t="s">
        <v>345</v>
      </c>
      <c r="M40" s="117">
        <v>2.5000000000000001E-2</v>
      </c>
      <c r="N40" s="117">
        <v>0.05</v>
      </c>
      <c r="O40" s="117">
        <v>7.4999999999999997E-2</v>
      </c>
      <c r="P40" s="117">
        <v>0</v>
      </c>
      <c r="Q40" s="117">
        <v>3.3483299999999998</v>
      </c>
      <c r="R40" s="117">
        <v>0.1</v>
      </c>
      <c r="S40" s="117">
        <v>0.05</v>
      </c>
      <c r="T40" s="117">
        <v>0</v>
      </c>
      <c r="U40" s="117">
        <v>0</v>
      </c>
      <c r="V40" s="117">
        <v>8.3650000000000002</v>
      </c>
      <c r="W40" s="117">
        <v>0</v>
      </c>
      <c r="X40" s="117">
        <v>0</v>
      </c>
      <c r="Y40" s="117">
        <v>0.15000000000000002</v>
      </c>
      <c r="Z40" s="117">
        <v>1.1583300000000001</v>
      </c>
      <c r="AA40" s="117">
        <v>10.68</v>
      </c>
      <c r="AB40" s="117">
        <v>7.61</v>
      </c>
      <c r="AC40" s="117">
        <f t="shared" si="0"/>
        <v>3.5987577639751551</v>
      </c>
      <c r="AD40" s="74">
        <v>2.3199999999999998</v>
      </c>
      <c r="AE40" s="74">
        <f t="shared" si="1"/>
        <v>0.57639751552795027</v>
      </c>
      <c r="AF40" s="74">
        <v>0</v>
      </c>
      <c r="AG40" s="74">
        <f t="shared" si="2"/>
        <v>0</v>
      </c>
      <c r="AH40" s="74">
        <v>0</v>
      </c>
      <c r="AI40" s="74">
        <f t="shared" si="3"/>
        <v>0</v>
      </c>
      <c r="AJ40" s="67"/>
      <c r="AK40" s="69"/>
      <c r="AL40" s="63"/>
      <c r="AM40" s="63"/>
    </row>
    <row r="41" spans="1:39" s="1" customFormat="1" ht="20.25">
      <c r="A41" s="10" t="s">
        <v>73</v>
      </c>
      <c r="B41" s="57">
        <v>431</v>
      </c>
      <c r="C41" s="47">
        <v>3564</v>
      </c>
      <c r="D41" s="41">
        <v>100</v>
      </c>
      <c r="E41" s="95" t="s">
        <v>33</v>
      </c>
      <c r="F41" s="14" t="s">
        <v>37</v>
      </c>
      <c r="G41" s="14" t="s">
        <v>71</v>
      </c>
      <c r="H41" s="95">
        <v>3.9849999999999999</v>
      </c>
      <c r="I41" s="56">
        <v>2</v>
      </c>
      <c r="J41" s="56" t="s">
        <v>377</v>
      </c>
      <c r="K41" s="46">
        <v>42282</v>
      </c>
      <c r="L41" s="10" t="s">
        <v>345</v>
      </c>
      <c r="M41" s="117">
        <v>0.9</v>
      </c>
      <c r="N41" s="117">
        <v>1.2749999999999999</v>
      </c>
      <c r="O41" s="117">
        <v>0.875</v>
      </c>
      <c r="P41" s="117">
        <v>0.92500000000000004</v>
      </c>
      <c r="Q41" s="117">
        <v>4.0196899999999998</v>
      </c>
      <c r="R41" s="117">
        <v>3.3250000000000002</v>
      </c>
      <c r="S41" s="117">
        <v>0.5</v>
      </c>
      <c r="T41" s="117">
        <v>0.125</v>
      </c>
      <c r="U41" s="117">
        <v>2.5000000000000001E-2</v>
      </c>
      <c r="V41" s="117">
        <v>6.1620100000000004</v>
      </c>
      <c r="W41" s="117">
        <v>0</v>
      </c>
      <c r="X41" s="117">
        <v>0</v>
      </c>
      <c r="Y41" s="117">
        <v>3.9749999999999996</v>
      </c>
      <c r="Z41" s="117">
        <v>1.31477</v>
      </c>
      <c r="AA41" s="117">
        <v>69.33</v>
      </c>
      <c r="AB41" s="117">
        <v>128.69800000000001</v>
      </c>
      <c r="AC41" s="117">
        <f t="shared" si="0"/>
        <v>0.95844416562107915</v>
      </c>
      <c r="AD41" s="74">
        <v>48.956000000000003</v>
      </c>
      <c r="AE41" s="74">
        <f t="shared" si="1"/>
        <v>0.35100197167951247</v>
      </c>
      <c r="AF41" s="74">
        <v>100.31</v>
      </c>
      <c r="AG41" s="74">
        <f t="shared" si="2"/>
        <v>0.71919698870765381</v>
      </c>
      <c r="AH41" s="74">
        <v>0</v>
      </c>
      <c r="AI41" s="74">
        <f t="shared" si="3"/>
        <v>0</v>
      </c>
      <c r="AJ41" s="67"/>
      <c r="AK41" s="69"/>
      <c r="AL41" s="63"/>
      <c r="AM41" s="63"/>
    </row>
    <row r="42" spans="1:39" s="1" customFormat="1" ht="20.25">
      <c r="A42" s="5" t="s">
        <v>73</v>
      </c>
      <c r="B42" s="6">
        <v>431</v>
      </c>
      <c r="C42" s="11">
        <v>3620</v>
      </c>
      <c r="D42" s="7">
        <v>100</v>
      </c>
      <c r="E42" s="95" t="s">
        <v>359</v>
      </c>
      <c r="F42" s="14" t="s">
        <v>72</v>
      </c>
      <c r="G42" s="14" t="s">
        <v>37</v>
      </c>
      <c r="H42" s="95">
        <v>0.61099999999999999</v>
      </c>
      <c r="I42" s="56">
        <v>2</v>
      </c>
      <c r="J42" s="56" t="s">
        <v>343</v>
      </c>
      <c r="K42" s="46">
        <v>42282</v>
      </c>
      <c r="L42" s="10" t="s">
        <v>345</v>
      </c>
      <c r="M42" s="117">
        <v>0.1</v>
      </c>
      <c r="N42" s="117">
        <v>0.25</v>
      </c>
      <c r="O42" s="117">
        <v>0.15</v>
      </c>
      <c r="P42" s="117">
        <v>0.125</v>
      </c>
      <c r="Q42" s="117">
        <v>4.0152000000000001</v>
      </c>
      <c r="R42" s="117">
        <v>0.625</v>
      </c>
      <c r="S42" s="117">
        <v>0</v>
      </c>
      <c r="T42" s="117">
        <v>0</v>
      </c>
      <c r="U42" s="117">
        <v>0</v>
      </c>
      <c r="V42" s="117">
        <v>2.6665199999999998</v>
      </c>
      <c r="W42" s="117">
        <v>0</v>
      </c>
      <c r="X42" s="117">
        <v>0</v>
      </c>
      <c r="Y42" s="117">
        <v>0.625</v>
      </c>
      <c r="Z42" s="117">
        <v>1.07612</v>
      </c>
      <c r="AA42" s="117">
        <v>9.8000000000000007</v>
      </c>
      <c r="AB42" s="117">
        <v>1.85</v>
      </c>
      <c r="AC42" s="117">
        <f t="shared" si="0"/>
        <v>0.50151975683890593</v>
      </c>
      <c r="AD42" s="74">
        <v>7.36</v>
      </c>
      <c r="AE42" s="74">
        <f t="shared" si="1"/>
        <v>0.34416647182604632</v>
      </c>
      <c r="AF42" s="74">
        <v>60.5</v>
      </c>
      <c r="AG42" s="74">
        <f t="shared" si="2"/>
        <v>2.829085807809212</v>
      </c>
      <c r="AH42" s="74">
        <v>0</v>
      </c>
      <c r="AI42" s="74">
        <f t="shared" si="3"/>
        <v>0</v>
      </c>
      <c r="AJ42" s="67"/>
      <c r="AK42" s="69"/>
      <c r="AL42" s="63"/>
      <c r="AM42" s="63"/>
    </row>
    <row r="43" spans="1:39" ht="20.25">
      <c r="E43" s="100"/>
      <c r="F43" s="146" t="s">
        <v>346</v>
      </c>
      <c r="G43" s="146"/>
      <c r="H43" s="120">
        <f>SUM(H4:H42)</f>
        <v>554.01599999999996</v>
      </c>
      <c r="I43" s="121"/>
      <c r="J43" s="121"/>
      <c r="K43" s="121"/>
      <c r="L43" s="121"/>
      <c r="M43" s="122">
        <f t="shared" ref="M43:P43" si="4">SUM(M4:M42)</f>
        <v>335.44999999999993</v>
      </c>
      <c r="N43" s="122">
        <f t="shared" si="4"/>
        <v>126.72500000000002</v>
      </c>
      <c r="O43" s="122">
        <f t="shared" si="4"/>
        <v>60.024999999999984</v>
      </c>
      <c r="P43" s="122">
        <f t="shared" si="4"/>
        <v>29.200000000000003</v>
      </c>
      <c r="Q43" s="122" t="s">
        <v>347</v>
      </c>
      <c r="R43" s="122">
        <f t="shared" ref="R43:U43" si="5">SUM(R4:R42)</f>
        <v>501.12499999999994</v>
      </c>
      <c r="S43" s="122">
        <f t="shared" si="5"/>
        <v>35.499999999999993</v>
      </c>
      <c r="T43" s="122">
        <f t="shared" si="5"/>
        <v>10.125</v>
      </c>
      <c r="U43" s="122">
        <f t="shared" si="5"/>
        <v>4.6500000000000004</v>
      </c>
      <c r="V43" s="122" t="s">
        <v>347</v>
      </c>
      <c r="W43" s="101">
        <f t="shared" ref="W43:X43" si="6">SUM(W4:W42)</f>
        <v>0</v>
      </c>
      <c r="X43" s="101">
        <f t="shared" si="6"/>
        <v>0</v>
      </c>
      <c r="Y43" s="122">
        <v>554.01599999999996</v>
      </c>
      <c r="Z43" s="122" t="s">
        <v>347</v>
      </c>
      <c r="AA43" s="122">
        <f>SUM(AA4:AA42)</f>
        <v>14512.840999999997</v>
      </c>
      <c r="AB43" s="122">
        <f>SUM(AB4:AB42)</f>
        <v>290.02600000000007</v>
      </c>
      <c r="AC43" s="122" t="s">
        <v>347</v>
      </c>
      <c r="AD43" s="104">
        <f>SUM(AD4:AD42)</f>
        <v>1958.146</v>
      </c>
      <c r="AE43" s="104" t="s">
        <v>347</v>
      </c>
      <c r="AF43" s="104">
        <f>SUM(AF4:AF42)</f>
        <v>191.12</v>
      </c>
      <c r="AG43" s="104" t="s">
        <v>347</v>
      </c>
      <c r="AH43" s="104">
        <f>SUM(AH4:AH42)</f>
        <v>16.517000000000003</v>
      </c>
      <c r="AI43" s="104" t="s">
        <v>347</v>
      </c>
      <c r="AJ43" s="67"/>
      <c r="AK43" s="70"/>
      <c r="AL43" s="63"/>
      <c r="AM43" s="63"/>
    </row>
    <row r="44" spans="1:39" ht="20.25">
      <c r="E44" s="100"/>
      <c r="F44" s="146" t="s">
        <v>348</v>
      </c>
      <c r="G44" s="146"/>
      <c r="H44" s="121"/>
      <c r="I44" s="121"/>
      <c r="J44" s="121"/>
      <c r="K44" s="121"/>
      <c r="L44" s="121"/>
      <c r="M44" s="122" t="s">
        <v>347</v>
      </c>
      <c r="N44" s="122" t="s">
        <v>347</v>
      </c>
      <c r="O44" s="122" t="s">
        <v>347</v>
      </c>
      <c r="P44" s="122" t="s">
        <v>347</v>
      </c>
      <c r="Q44" s="122">
        <f>SUMPRODUCT(Q4:Q42,H4:H42)/H43</f>
        <v>2.6494144039522327</v>
      </c>
      <c r="R44" s="122" t="s">
        <v>347</v>
      </c>
      <c r="S44" s="122" t="s">
        <v>347</v>
      </c>
      <c r="T44" s="122" t="s">
        <v>347</v>
      </c>
      <c r="U44" s="122" t="s">
        <v>347</v>
      </c>
      <c r="V44" s="122">
        <f>SUMPRODUCT(V4:V42,H4:H42)/H43</f>
        <v>4.8022240798641214</v>
      </c>
      <c r="W44" s="122" t="s">
        <v>347</v>
      </c>
      <c r="X44" s="122" t="s">
        <v>347</v>
      </c>
      <c r="Y44" s="122" t="s">
        <v>347</v>
      </c>
      <c r="Z44" s="122">
        <f>SUMPRODUCT(Z4:Z42,H4:H42)/H43</f>
        <v>1.2389452290186571</v>
      </c>
      <c r="AA44" s="122" t="s">
        <v>347</v>
      </c>
      <c r="AB44" s="122" t="s">
        <v>347</v>
      </c>
      <c r="AC44" s="122">
        <f>SUMPRODUCT(AC4:AC42,H4:H42)/H43</f>
        <v>0.75592731721002382</v>
      </c>
      <c r="AD44" s="104" t="s">
        <v>347</v>
      </c>
      <c r="AE44" s="104">
        <f>SUMPRODUCT(AE4:AE42,H4:H42)/H43</f>
        <v>0.10098449967406821</v>
      </c>
      <c r="AF44" s="104" t="s">
        <v>347</v>
      </c>
      <c r="AG44" s="104">
        <f>SUMPRODUCT(AG4:AG42,H4:H42)/H43</f>
        <v>9.8563424676749931E-3</v>
      </c>
      <c r="AH44" s="104" t="s">
        <v>347</v>
      </c>
      <c r="AI44" s="104">
        <f>SUMPRODUCT(AI4:AI42,H4:H42)/H43</f>
        <v>8.5180623973727418E-4</v>
      </c>
      <c r="AJ44" s="63"/>
      <c r="AK44" s="71"/>
      <c r="AL44" s="63"/>
      <c r="AM44" s="63"/>
    </row>
    <row r="45" spans="1:39"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H45" s="63"/>
      <c r="AI45" s="63"/>
      <c r="AJ45" s="63"/>
      <c r="AK45" s="63"/>
      <c r="AL45" s="63"/>
      <c r="AM45" s="63"/>
    </row>
    <row r="46" spans="1:39"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9"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50" spans="1:30" ht="20.25">
      <c r="A50" s="147" t="s">
        <v>417</v>
      </c>
      <c r="B50" s="147"/>
      <c r="C50" s="147"/>
      <c r="D50" s="147"/>
      <c r="E50" s="147"/>
      <c r="F50" s="147"/>
    </row>
    <row r="51" spans="1:30" ht="46.5" customHeight="1">
      <c r="A51" s="125" t="s">
        <v>344</v>
      </c>
      <c r="B51" s="125" t="s">
        <v>0</v>
      </c>
      <c r="C51" s="126" t="s">
        <v>1</v>
      </c>
      <c r="D51" s="127" t="s">
        <v>2</v>
      </c>
      <c r="E51" s="125" t="s">
        <v>3</v>
      </c>
      <c r="F51" s="125" t="s">
        <v>383</v>
      </c>
      <c r="G51" s="125" t="s">
        <v>384</v>
      </c>
      <c r="H51" s="130" t="s">
        <v>385</v>
      </c>
      <c r="I51" s="125" t="s">
        <v>4</v>
      </c>
      <c r="J51" s="125" t="s">
        <v>5</v>
      </c>
      <c r="K51" s="133" t="s">
        <v>6</v>
      </c>
      <c r="L51" s="125" t="s">
        <v>7</v>
      </c>
      <c r="M51" s="132" t="s">
        <v>386</v>
      </c>
      <c r="N51" s="132"/>
      <c r="O51" s="132"/>
      <c r="P51" s="132"/>
      <c r="Q51" s="131" t="s">
        <v>387</v>
      </c>
      <c r="R51" s="134" t="s">
        <v>390</v>
      </c>
      <c r="S51" s="135"/>
      <c r="T51" s="136"/>
      <c r="U51" s="131" t="s">
        <v>391</v>
      </c>
      <c r="V51" s="128" t="s">
        <v>360</v>
      </c>
      <c r="W51" s="128" t="s">
        <v>412</v>
      </c>
      <c r="X51" s="128" t="s">
        <v>413</v>
      </c>
      <c r="Y51" s="128" t="s">
        <v>361</v>
      </c>
      <c r="Z51" s="128" t="s">
        <v>362</v>
      </c>
      <c r="AA51" s="128" t="s">
        <v>414</v>
      </c>
      <c r="AB51" s="128" t="s">
        <v>398</v>
      </c>
      <c r="AC51" s="85" t="s">
        <v>364</v>
      </c>
    </row>
    <row r="52" spans="1:30" ht="40.5">
      <c r="A52" s="125"/>
      <c r="B52" s="125"/>
      <c r="C52" s="126"/>
      <c r="D52" s="127"/>
      <c r="E52" s="125"/>
      <c r="F52" s="125"/>
      <c r="G52" s="125"/>
      <c r="H52" s="130"/>
      <c r="I52" s="125"/>
      <c r="J52" s="125"/>
      <c r="K52" s="133"/>
      <c r="L52" s="125"/>
      <c r="M52" s="83" t="s">
        <v>401</v>
      </c>
      <c r="N52" s="84" t="s">
        <v>402</v>
      </c>
      <c r="O52" s="84" t="s">
        <v>403</v>
      </c>
      <c r="P52" s="83" t="s">
        <v>404</v>
      </c>
      <c r="Q52" s="131"/>
      <c r="R52" s="83" t="s">
        <v>409</v>
      </c>
      <c r="S52" s="84" t="s">
        <v>410</v>
      </c>
      <c r="T52" s="83" t="s">
        <v>411</v>
      </c>
      <c r="U52" s="131"/>
      <c r="V52" s="129"/>
      <c r="W52" s="129"/>
      <c r="X52" s="129"/>
      <c r="Y52" s="129"/>
      <c r="Z52" s="129"/>
      <c r="AA52" s="129"/>
      <c r="AB52" s="129"/>
      <c r="AC52" s="86" t="s">
        <v>415</v>
      </c>
    </row>
    <row r="53" spans="1:30" ht="20.25">
      <c r="A53" s="28" t="s">
        <v>73</v>
      </c>
      <c r="B53" s="27">
        <v>431</v>
      </c>
      <c r="C53" s="29">
        <v>1</v>
      </c>
      <c r="D53" s="30">
        <v>501</v>
      </c>
      <c r="E53" s="27" t="s">
        <v>8</v>
      </c>
      <c r="F53" s="31" t="s">
        <v>34</v>
      </c>
      <c r="G53" s="31" t="s">
        <v>35</v>
      </c>
      <c r="H53" s="32">
        <v>9.8000000000000007</v>
      </c>
      <c r="I53" s="33">
        <v>6</v>
      </c>
      <c r="J53" s="34" t="s">
        <v>380</v>
      </c>
      <c r="K53" s="35">
        <v>42282</v>
      </c>
      <c r="L53" s="27" t="s">
        <v>363</v>
      </c>
      <c r="M53" s="73">
        <v>5.5750000000000002</v>
      </c>
      <c r="N53" s="73">
        <v>3.0249999999999999</v>
      </c>
      <c r="O53" s="74">
        <v>1.175</v>
      </c>
      <c r="P53" s="74">
        <v>0.2</v>
      </c>
      <c r="Q53" s="74">
        <v>2.5021300000000002</v>
      </c>
      <c r="R53" s="74">
        <v>0</v>
      </c>
      <c r="S53" s="74">
        <v>0</v>
      </c>
      <c r="T53" s="74">
        <f>SUM(M53:P53)</f>
        <v>9.9749999999999996</v>
      </c>
      <c r="U53" s="74">
        <v>1.1102300000000001</v>
      </c>
      <c r="V53" s="64">
        <v>10</v>
      </c>
      <c r="W53" s="64">
        <v>12</v>
      </c>
      <c r="X53" s="64">
        <v>5</v>
      </c>
      <c r="Y53" s="65">
        <v>22</v>
      </c>
      <c r="Z53" s="65">
        <v>5</v>
      </c>
      <c r="AA53" s="73">
        <v>30.65</v>
      </c>
      <c r="AB53" s="75">
        <v>8.9358600583090364E-2</v>
      </c>
      <c r="AC53" s="66">
        <v>26</v>
      </c>
    </row>
    <row r="54" spans="1:30" ht="20.25">
      <c r="A54" s="28" t="s">
        <v>73</v>
      </c>
      <c r="B54" s="27">
        <v>431</v>
      </c>
      <c r="C54" s="36">
        <v>1</v>
      </c>
      <c r="D54" s="30">
        <v>501</v>
      </c>
      <c r="E54" s="27" t="s">
        <v>8</v>
      </c>
      <c r="F54" s="31" t="s">
        <v>35</v>
      </c>
      <c r="G54" s="31" t="s">
        <v>34</v>
      </c>
      <c r="H54" s="32">
        <v>9.8000000000000007</v>
      </c>
      <c r="I54" s="33">
        <v>6</v>
      </c>
      <c r="J54" s="34" t="s">
        <v>339</v>
      </c>
      <c r="K54" s="35">
        <v>42282</v>
      </c>
      <c r="L54" s="27" t="s">
        <v>363</v>
      </c>
      <c r="M54" s="73">
        <v>3.4249999999999998</v>
      </c>
      <c r="N54" s="73">
        <v>3.9</v>
      </c>
      <c r="O54" s="74">
        <v>2.0499999999999998</v>
      </c>
      <c r="P54" s="74">
        <v>0.47499999999999998</v>
      </c>
      <c r="Q54" s="74">
        <v>3.0451999999999999</v>
      </c>
      <c r="R54" s="74">
        <v>0</v>
      </c>
      <c r="S54" s="74">
        <v>0</v>
      </c>
      <c r="T54" s="74">
        <f>SUM(M54:P54)</f>
        <v>9.85</v>
      </c>
      <c r="U54" s="74">
        <v>1.1109500000000001</v>
      </c>
      <c r="V54" s="64">
        <v>36</v>
      </c>
      <c r="W54" s="64">
        <v>5</v>
      </c>
      <c r="X54" s="64">
        <v>3</v>
      </c>
      <c r="Y54" s="65">
        <v>12</v>
      </c>
      <c r="Z54" s="65">
        <v>3</v>
      </c>
      <c r="AA54" s="73">
        <v>45.12</v>
      </c>
      <c r="AB54" s="75">
        <v>0.13154518950437313</v>
      </c>
      <c r="AC54" s="66">
        <v>56</v>
      </c>
    </row>
    <row r="55" spans="1:30" ht="20.25">
      <c r="A55" s="28" t="s">
        <v>73</v>
      </c>
      <c r="B55" s="27">
        <v>431</v>
      </c>
      <c r="C55" s="36">
        <v>1</v>
      </c>
      <c r="D55" s="30">
        <v>502</v>
      </c>
      <c r="E55" s="95" t="s">
        <v>9</v>
      </c>
      <c r="F55" s="31" t="s">
        <v>35</v>
      </c>
      <c r="G55" s="31" t="s">
        <v>36</v>
      </c>
      <c r="H55" s="32">
        <v>12.363</v>
      </c>
      <c r="I55" s="33">
        <v>6</v>
      </c>
      <c r="J55" s="34" t="s">
        <v>379</v>
      </c>
      <c r="K55" s="35">
        <v>42282</v>
      </c>
      <c r="L55" s="27" t="s">
        <v>363</v>
      </c>
      <c r="M55" s="73">
        <v>5.2249999999999996</v>
      </c>
      <c r="N55" s="73">
        <v>4.1749999999999998</v>
      </c>
      <c r="O55" s="74">
        <v>2.7250000000000001</v>
      </c>
      <c r="P55" s="74">
        <v>1.0249999999999999</v>
      </c>
      <c r="Q55" s="74">
        <v>3.10859</v>
      </c>
      <c r="R55" s="74">
        <v>0</v>
      </c>
      <c r="S55" s="74">
        <v>0</v>
      </c>
      <c r="T55" s="74">
        <f>SUM(M55:P55)</f>
        <v>13.149999999999999</v>
      </c>
      <c r="U55" s="74">
        <v>1.0986</v>
      </c>
      <c r="V55" s="64">
        <v>2</v>
      </c>
      <c r="W55" s="64">
        <v>21</v>
      </c>
      <c r="X55" s="64">
        <v>0</v>
      </c>
      <c r="Y55" s="65">
        <v>21</v>
      </c>
      <c r="Z55" s="65">
        <v>0</v>
      </c>
      <c r="AA55" s="73">
        <v>0</v>
      </c>
      <c r="AB55" s="75">
        <v>0</v>
      </c>
      <c r="AC55" s="66">
        <v>24</v>
      </c>
    </row>
    <row r="56" spans="1:30" ht="20.25">
      <c r="A56" s="28" t="s">
        <v>73</v>
      </c>
      <c r="B56" s="27">
        <v>431</v>
      </c>
      <c r="C56" s="36">
        <v>1</v>
      </c>
      <c r="D56" s="30">
        <v>502</v>
      </c>
      <c r="E56" s="27" t="s">
        <v>9</v>
      </c>
      <c r="F56" s="31" t="s">
        <v>36</v>
      </c>
      <c r="G56" s="31" t="s">
        <v>35</v>
      </c>
      <c r="H56" s="32">
        <v>12.363</v>
      </c>
      <c r="I56" s="33">
        <v>6</v>
      </c>
      <c r="J56" s="34" t="s">
        <v>340</v>
      </c>
      <c r="K56" s="35">
        <v>42282</v>
      </c>
      <c r="L56" s="27" t="s">
        <v>363</v>
      </c>
      <c r="M56" s="73">
        <v>4.4249999999999998</v>
      </c>
      <c r="N56" s="73">
        <v>3.75</v>
      </c>
      <c r="O56" s="74">
        <v>3.7250000000000001</v>
      </c>
      <c r="P56" s="74">
        <v>0.72499999999999998</v>
      </c>
      <c r="Q56" s="74">
        <v>3.1314899999999999</v>
      </c>
      <c r="R56" s="74">
        <v>0</v>
      </c>
      <c r="S56" s="74">
        <v>0</v>
      </c>
      <c r="T56" s="74">
        <f>SUM(M56:P56)</f>
        <v>12.625</v>
      </c>
      <c r="U56" s="74">
        <v>1.05114</v>
      </c>
      <c r="V56" s="64">
        <v>12</v>
      </c>
      <c r="W56" s="64">
        <v>41</v>
      </c>
      <c r="X56" s="64">
        <v>0</v>
      </c>
      <c r="Y56" s="65">
        <v>5</v>
      </c>
      <c r="Z56" s="65">
        <v>0</v>
      </c>
      <c r="AA56" s="73">
        <v>0</v>
      </c>
      <c r="AB56" s="75">
        <v>0</v>
      </c>
      <c r="AC56" s="66">
        <v>16</v>
      </c>
    </row>
    <row r="57" spans="1:30" s="20" customFormat="1" ht="20.25">
      <c r="E57" s="100"/>
      <c r="F57" s="137" t="s">
        <v>346</v>
      </c>
      <c r="G57" s="138"/>
      <c r="H57" s="78">
        <v>44.326000000000001</v>
      </c>
      <c r="I57" s="79"/>
      <c r="J57" s="79"/>
      <c r="K57" s="79"/>
      <c r="L57" s="79"/>
      <c r="M57" s="78">
        <f t="shared" ref="M57:P57" si="7">SUM(M53:M56)</f>
        <v>18.649999999999999</v>
      </c>
      <c r="N57" s="78">
        <f t="shared" si="7"/>
        <v>14.85</v>
      </c>
      <c r="O57" s="78">
        <f t="shared" si="7"/>
        <v>9.6749999999999989</v>
      </c>
      <c r="P57" s="78">
        <f t="shared" si="7"/>
        <v>2.4249999999999998</v>
      </c>
      <c r="Q57" s="101" t="s">
        <v>347</v>
      </c>
      <c r="R57" s="101">
        <f>SUM(R53:R56)</f>
        <v>0</v>
      </c>
      <c r="S57" s="101">
        <f t="shared" ref="S57" si="8">SUM(S53:S56)</f>
        <v>0</v>
      </c>
      <c r="T57" s="101">
        <v>44.326000000000001</v>
      </c>
      <c r="U57" s="101" t="s">
        <v>347</v>
      </c>
      <c r="V57" s="77">
        <v>60</v>
      </c>
      <c r="W57" s="77">
        <v>79</v>
      </c>
      <c r="X57" s="77">
        <v>8</v>
      </c>
      <c r="Y57" s="77">
        <v>60</v>
      </c>
      <c r="Z57" s="77">
        <v>8</v>
      </c>
      <c r="AA57" s="101">
        <v>75.77</v>
      </c>
      <c r="AB57" s="101" t="s">
        <v>347</v>
      </c>
      <c r="AC57" s="77">
        <v>122</v>
      </c>
      <c r="AD57" s="100"/>
    </row>
    <row r="58" spans="1:30" ht="20.25">
      <c r="A58" s="26"/>
      <c r="B58" s="26"/>
      <c r="C58" s="26"/>
      <c r="D58" s="26"/>
      <c r="E58" s="102"/>
      <c r="F58" s="139" t="s">
        <v>348</v>
      </c>
      <c r="G58" s="140"/>
      <c r="H58" s="106"/>
      <c r="I58" s="106"/>
      <c r="J58" s="106"/>
      <c r="K58" s="106"/>
      <c r="L58" s="106"/>
      <c r="M58" s="107" t="s">
        <v>347</v>
      </c>
      <c r="N58" s="107" t="s">
        <v>347</v>
      </c>
      <c r="O58" s="107" t="s">
        <v>347</v>
      </c>
      <c r="P58" s="107" t="s">
        <v>347</v>
      </c>
      <c r="Q58" s="107">
        <v>2.966880454812074</v>
      </c>
      <c r="R58" s="107" t="s">
        <v>347</v>
      </c>
      <c r="S58" s="107" t="s">
        <v>347</v>
      </c>
      <c r="T58" s="107" t="s">
        <v>347</v>
      </c>
      <c r="U58" s="107">
        <v>1.0906646126426927</v>
      </c>
      <c r="V58" s="105" t="s">
        <v>347</v>
      </c>
      <c r="W58" s="105" t="s">
        <v>347</v>
      </c>
      <c r="X58" s="105" t="s">
        <v>347</v>
      </c>
      <c r="Y58" s="105" t="s">
        <v>347</v>
      </c>
      <c r="Z58" s="105" t="s">
        <v>347</v>
      </c>
      <c r="AA58" s="107" t="s">
        <v>347</v>
      </c>
      <c r="AB58" s="107">
        <v>4.8839442829426129E-2</v>
      </c>
      <c r="AC58" s="105" t="s">
        <v>347</v>
      </c>
      <c r="AD58" s="102"/>
    </row>
  </sheetData>
  <mergeCells count="56">
    <mergeCell ref="AK2:AK3"/>
    <mergeCell ref="F43:G43"/>
    <mergeCell ref="F44:G44"/>
    <mergeCell ref="A50:F50"/>
    <mergeCell ref="F51:F52"/>
    <mergeCell ref="A51:A52"/>
    <mergeCell ref="Z2:Z3"/>
    <mergeCell ref="AA2:AA3"/>
    <mergeCell ref="AB2:AB3"/>
    <mergeCell ref="AC2:AC3"/>
    <mergeCell ref="V2:V3"/>
    <mergeCell ref="G2:G3"/>
    <mergeCell ref="H2:H3"/>
    <mergeCell ref="I2:I3"/>
    <mergeCell ref="J2:J3"/>
    <mergeCell ref="K2:K3"/>
    <mergeCell ref="F57:G57"/>
    <mergeCell ref="F58:G58"/>
    <mergeCell ref="AG2:AG3"/>
    <mergeCell ref="AI2:AI3"/>
    <mergeCell ref="AH2:AH3"/>
    <mergeCell ref="Z51:Z52"/>
    <mergeCell ref="AA51:AA52"/>
    <mergeCell ref="AB51:AB52"/>
    <mergeCell ref="L2:L3"/>
    <mergeCell ref="AF2:AF3"/>
    <mergeCell ref="AD2:AD3"/>
    <mergeCell ref="W2:Y2"/>
    <mergeCell ref="AE2:AE3"/>
    <mergeCell ref="M2:P2"/>
    <mergeCell ref="Q2:Q3"/>
    <mergeCell ref="R2:U2"/>
    <mergeCell ref="F2:F3"/>
    <mergeCell ref="A2:A3"/>
    <mergeCell ref="B2:B3"/>
    <mergeCell ref="C2:C3"/>
    <mergeCell ref="D2:D3"/>
    <mergeCell ref="E2:E3"/>
    <mergeCell ref="Y51:Y52"/>
    <mergeCell ref="G51:G52"/>
    <mergeCell ref="H51:H52"/>
    <mergeCell ref="U51:U52"/>
    <mergeCell ref="M51:P51"/>
    <mergeCell ref="Q51:Q52"/>
    <mergeCell ref="I51:I52"/>
    <mergeCell ref="J51:J52"/>
    <mergeCell ref="K51:K52"/>
    <mergeCell ref="L51:L52"/>
    <mergeCell ref="R51:T51"/>
    <mergeCell ref="V51:V52"/>
    <mergeCell ref="W51:W52"/>
    <mergeCell ref="B51:B52"/>
    <mergeCell ref="C51:C52"/>
    <mergeCell ref="D51:D52"/>
    <mergeCell ref="E51:E52"/>
    <mergeCell ref="X51:X52"/>
  </mergeCells>
  <printOptions horizontalCentered="1"/>
  <pageMargins left="0.65227272727272723" right="0.25" top="0.75" bottom="0.75" header="0.3" footer="0.3"/>
  <pageSetup paperSize="8" scale="44" fitToHeight="0" orientation="landscape" r:id="rId1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5"/>
  <sheetViews>
    <sheetView topLeftCell="A18" zoomScale="90" zoomScaleNormal="90" zoomScaleSheetLayoutView="50" zoomScalePageLayoutView="70" workbookViewId="0">
      <selection activeCell="A4" sqref="A4:XFD39"/>
    </sheetView>
  </sheetViews>
  <sheetFormatPr defaultRowHeight="15"/>
  <cols>
    <col min="1" max="1" width="28.42578125" customWidth="1"/>
    <col min="5" max="5" width="42.7109375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7" width="11.1406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customWidth="1"/>
    <col min="35" max="35" width="9" customWidth="1"/>
  </cols>
  <sheetData>
    <row r="1" spans="1:37" ht="20.25">
      <c r="A1" s="119" t="s">
        <v>418</v>
      </c>
      <c r="B1" s="21"/>
      <c r="C1" s="22"/>
      <c r="AH1" s="63"/>
      <c r="AI1" s="63"/>
      <c r="AJ1" s="63"/>
      <c r="AK1" s="63"/>
    </row>
    <row r="2" spans="1:37" ht="33" customHeight="1">
      <c r="A2" s="125" t="s">
        <v>344</v>
      </c>
      <c r="B2" s="125" t="s">
        <v>0</v>
      </c>
      <c r="C2" s="126" t="s">
        <v>1</v>
      </c>
      <c r="D2" s="127" t="s">
        <v>2</v>
      </c>
      <c r="E2" s="125" t="s">
        <v>3</v>
      </c>
      <c r="F2" s="125" t="s">
        <v>383</v>
      </c>
      <c r="G2" s="125" t="s">
        <v>384</v>
      </c>
      <c r="H2" s="130" t="s">
        <v>385</v>
      </c>
      <c r="I2" s="125" t="s">
        <v>4</v>
      </c>
      <c r="J2" s="125" t="s">
        <v>5</v>
      </c>
      <c r="K2" s="133" t="s">
        <v>6</v>
      </c>
      <c r="L2" s="125" t="s">
        <v>7</v>
      </c>
      <c r="M2" s="132" t="s">
        <v>386</v>
      </c>
      <c r="N2" s="132"/>
      <c r="O2" s="132"/>
      <c r="P2" s="132"/>
      <c r="Q2" s="131" t="s">
        <v>387</v>
      </c>
      <c r="R2" s="132" t="s">
        <v>388</v>
      </c>
      <c r="S2" s="132"/>
      <c r="T2" s="132"/>
      <c r="U2" s="132"/>
      <c r="V2" s="131" t="s">
        <v>389</v>
      </c>
      <c r="W2" s="134" t="s">
        <v>390</v>
      </c>
      <c r="X2" s="135"/>
      <c r="Y2" s="136"/>
      <c r="Z2" s="131" t="s">
        <v>391</v>
      </c>
      <c r="AA2" s="148" t="s">
        <v>392</v>
      </c>
      <c r="AB2" s="148" t="s">
        <v>393</v>
      </c>
      <c r="AC2" s="141" t="s">
        <v>426</v>
      </c>
      <c r="AD2" s="128" t="s">
        <v>395</v>
      </c>
      <c r="AE2" s="143" t="s">
        <v>396</v>
      </c>
      <c r="AF2" s="128" t="s">
        <v>397</v>
      </c>
      <c r="AG2" s="141" t="s">
        <v>398</v>
      </c>
      <c r="AH2" s="128" t="s">
        <v>399</v>
      </c>
      <c r="AI2" s="128" t="s">
        <v>400</v>
      </c>
      <c r="AJ2" s="145"/>
      <c r="AK2" s="63"/>
    </row>
    <row r="3" spans="1:37" ht="51" customHeight="1">
      <c r="A3" s="125"/>
      <c r="B3" s="125"/>
      <c r="C3" s="126"/>
      <c r="D3" s="127"/>
      <c r="E3" s="125"/>
      <c r="F3" s="125"/>
      <c r="G3" s="125"/>
      <c r="H3" s="130"/>
      <c r="I3" s="125"/>
      <c r="J3" s="125"/>
      <c r="K3" s="133"/>
      <c r="L3" s="125"/>
      <c r="M3" s="96" t="s">
        <v>401</v>
      </c>
      <c r="N3" s="97" t="s">
        <v>402</v>
      </c>
      <c r="O3" s="97" t="s">
        <v>403</v>
      </c>
      <c r="P3" s="96" t="s">
        <v>404</v>
      </c>
      <c r="Q3" s="131"/>
      <c r="R3" s="96" t="s">
        <v>405</v>
      </c>
      <c r="S3" s="97" t="s">
        <v>406</v>
      </c>
      <c r="T3" s="97" t="s">
        <v>407</v>
      </c>
      <c r="U3" s="96" t="s">
        <v>408</v>
      </c>
      <c r="V3" s="131"/>
      <c r="W3" s="96" t="s">
        <v>409</v>
      </c>
      <c r="X3" s="97" t="s">
        <v>410</v>
      </c>
      <c r="Y3" s="96" t="s">
        <v>411</v>
      </c>
      <c r="Z3" s="131"/>
      <c r="AA3" s="148"/>
      <c r="AB3" s="148"/>
      <c r="AC3" s="142"/>
      <c r="AD3" s="129"/>
      <c r="AE3" s="144"/>
      <c r="AF3" s="129"/>
      <c r="AG3" s="142"/>
      <c r="AH3" s="129"/>
      <c r="AI3" s="129"/>
      <c r="AJ3" s="145"/>
      <c r="AK3" s="63"/>
    </row>
    <row r="4" spans="1:37" s="1" customFormat="1" ht="20.25">
      <c r="A4" s="5" t="s">
        <v>334</v>
      </c>
      <c r="B4" s="6">
        <v>432</v>
      </c>
      <c r="C4" s="6">
        <v>1</v>
      </c>
      <c r="D4" s="6">
        <v>403</v>
      </c>
      <c r="E4" s="6" t="s">
        <v>76</v>
      </c>
      <c r="F4" s="6" t="s">
        <v>195</v>
      </c>
      <c r="G4" s="6" t="s">
        <v>196</v>
      </c>
      <c r="H4" s="55">
        <v>3.6150000000000002</v>
      </c>
      <c r="I4" s="13">
        <v>6</v>
      </c>
      <c r="J4" s="6" t="s">
        <v>380</v>
      </c>
      <c r="K4" s="15">
        <v>42282</v>
      </c>
      <c r="L4" s="10" t="s">
        <v>345</v>
      </c>
      <c r="M4" s="74">
        <v>3.05</v>
      </c>
      <c r="N4" s="74">
        <v>0.375</v>
      </c>
      <c r="O4" s="74">
        <v>0.42499999999999999</v>
      </c>
      <c r="P4" s="74">
        <v>0.15</v>
      </c>
      <c r="Q4" s="74">
        <v>2.27413</v>
      </c>
      <c r="R4" s="74">
        <v>4</v>
      </c>
      <c r="S4" s="74">
        <v>0</v>
      </c>
      <c r="T4" s="74">
        <v>0</v>
      </c>
      <c r="U4" s="74">
        <v>0</v>
      </c>
      <c r="V4" s="74">
        <v>1.7560100000000001</v>
      </c>
      <c r="W4" s="74">
        <v>0</v>
      </c>
      <c r="X4" s="74">
        <v>0</v>
      </c>
      <c r="Y4" s="74">
        <v>3.9999999999999996</v>
      </c>
      <c r="Z4" s="74">
        <v>1.5524</v>
      </c>
      <c r="AA4" s="74">
        <v>124.9</v>
      </c>
      <c r="AB4" s="74">
        <v>7.9</v>
      </c>
      <c r="AC4" s="74">
        <v>1.0183759999999999</v>
      </c>
      <c r="AD4" s="74">
        <v>8.25</v>
      </c>
      <c r="AE4" s="74">
        <v>6.5204999999999999E-2</v>
      </c>
      <c r="AF4" s="74">
        <v>0</v>
      </c>
      <c r="AG4" s="74">
        <v>0</v>
      </c>
      <c r="AH4" s="74">
        <v>1.4</v>
      </c>
      <c r="AI4" s="74">
        <v>1.1065E-2</v>
      </c>
      <c r="AJ4" s="69"/>
      <c r="AK4" s="63"/>
    </row>
    <row r="5" spans="1:37" s="1" customFormat="1" ht="20.25">
      <c r="A5" s="5" t="s">
        <v>334</v>
      </c>
      <c r="B5" s="6">
        <v>432</v>
      </c>
      <c r="C5" s="6">
        <v>1</v>
      </c>
      <c r="D5" s="6">
        <v>403</v>
      </c>
      <c r="E5" s="6" t="s">
        <v>76</v>
      </c>
      <c r="F5" s="6" t="s">
        <v>196</v>
      </c>
      <c r="G5" s="6" t="s">
        <v>195</v>
      </c>
      <c r="H5" s="55">
        <v>3.6150000000000002</v>
      </c>
      <c r="I5" s="13">
        <v>6</v>
      </c>
      <c r="J5" s="6" t="s">
        <v>339</v>
      </c>
      <c r="K5" s="9">
        <v>42282</v>
      </c>
      <c r="L5" s="10" t="s">
        <v>345</v>
      </c>
      <c r="M5" s="74">
        <v>2.5499999999999998</v>
      </c>
      <c r="N5" s="74">
        <v>0.75</v>
      </c>
      <c r="O5" s="74">
        <v>0.92500000000000004</v>
      </c>
      <c r="P5" s="74">
        <v>0.05</v>
      </c>
      <c r="Q5" s="74">
        <v>2.5488300000000002</v>
      </c>
      <c r="R5" s="74">
        <v>4.2750000000000004</v>
      </c>
      <c r="S5" s="74">
        <v>0</v>
      </c>
      <c r="T5" s="74">
        <v>0</v>
      </c>
      <c r="U5" s="74">
        <v>0</v>
      </c>
      <c r="V5" s="74">
        <v>2.5486800000000001</v>
      </c>
      <c r="W5" s="74">
        <v>0</v>
      </c>
      <c r="X5" s="74">
        <v>0</v>
      </c>
      <c r="Y5" s="74">
        <v>4.2749999999999995</v>
      </c>
      <c r="Z5" s="74">
        <v>1.46519</v>
      </c>
      <c r="AA5" s="74">
        <v>114.2</v>
      </c>
      <c r="AB5" s="74">
        <v>4.21</v>
      </c>
      <c r="AC5" s="74">
        <v>0.91922499999999996</v>
      </c>
      <c r="AD5" s="74">
        <v>14.62</v>
      </c>
      <c r="AE5" s="74">
        <v>0.11555</v>
      </c>
      <c r="AF5" s="74">
        <v>0</v>
      </c>
      <c r="AG5" s="74">
        <v>0</v>
      </c>
      <c r="AH5" s="74">
        <v>2.87</v>
      </c>
      <c r="AI5" s="74">
        <v>2.2682999999999998E-2</v>
      </c>
      <c r="AJ5" s="69"/>
      <c r="AK5" s="63"/>
    </row>
    <row r="6" spans="1:37" s="1" customFormat="1" ht="20.25">
      <c r="A6" s="5" t="s">
        <v>334</v>
      </c>
      <c r="B6" s="6">
        <v>432</v>
      </c>
      <c r="C6" s="6">
        <v>310</v>
      </c>
      <c r="D6" s="6">
        <v>100</v>
      </c>
      <c r="E6" s="6" t="s">
        <v>79</v>
      </c>
      <c r="F6" s="6" t="s">
        <v>37</v>
      </c>
      <c r="G6" s="6" t="s">
        <v>199</v>
      </c>
      <c r="H6" s="55">
        <v>1.9750000000000001</v>
      </c>
      <c r="I6" s="13">
        <v>4</v>
      </c>
      <c r="J6" s="6" t="s">
        <v>379</v>
      </c>
      <c r="K6" s="15">
        <v>42282</v>
      </c>
      <c r="L6" s="10" t="s">
        <v>345</v>
      </c>
      <c r="M6" s="74">
        <v>0.77500000000000002</v>
      </c>
      <c r="N6" s="74">
        <v>0.95</v>
      </c>
      <c r="O6" s="74">
        <v>0.27500000000000002</v>
      </c>
      <c r="P6" s="74">
        <v>0.22500000000000001</v>
      </c>
      <c r="Q6" s="74">
        <v>3.3578700000000001</v>
      </c>
      <c r="R6" s="74">
        <v>1.425</v>
      </c>
      <c r="S6" s="74">
        <v>0.42499999999999999</v>
      </c>
      <c r="T6" s="74">
        <v>0.25</v>
      </c>
      <c r="U6" s="74">
        <v>0.125</v>
      </c>
      <c r="V6" s="74">
        <v>9.1973800000000008</v>
      </c>
      <c r="W6" s="74">
        <v>0</v>
      </c>
      <c r="X6" s="74">
        <v>0</v>
      </c>
      <c r="Y6" s="74">
        <v>2.2250000000000001</v>
      </c>
      <c r="Z6" s="74">
        <v>1.3848400000000001</v>
      </c>
      <c r="AA6" s="74">
        <v>14.68</v>
      </c>
      <c r="AB6" s="74">
        <v>8.69</v>
      </c>
      <c r="AC6" s="74">
        <v>0.27522600000000003</v>
      </c>
      <c r="AD6" s="74">
        <v>123.62</v>
      </c>
      <c r="AE6" s="74">
        <v>1.788354</v>
      </c>
      <c r="AF6" s="74">
        <v>0</v>
      </c>
      <c r="AG6" s="74">
        <v>0</v>
      </c>
      <c r="AH6" s="74">
        <v>3.22</v>
      </c>
      <c r="AI6" s="74">
        <v>4.6581999999999998E-2</v>
      </c>
      <c r="AJ6" s="69"/>
      <c r="AK6" s="63"/>
    </row>
    <row r="7" spans="1:37" s="1" customFormat="1" ht="20.25">
      <c r="A7" s="5" t="s">
        <v>334</v>
      </c>
      <c r="B7" s="6">
        <v>432</v>
      </c>
      <c r="C7" s="6">
        <v>310</v>
      </c>
      <c r="D7" s="6">
        <v>100</v>
      </c>
      <c r="E7" s="6" t="s">
        <v>79</v>
      </c>
      <c r="F7" s="6" t="s">
        <v>199</v>
      </c>
      <c r="G7" s="6" t="s">
        <v>37</v>
      </c>
      <c r="H7" s="55">
        <v>1.9750000000000001</v>
      </c>
      <c r="I7" s="13">
        <v>4</v>
      </c>
      <c r="J7" s="6" t="s">
        <v>340</v>
      </c>
      <c r="K7" s="15">
        <v>42282</v>
      </c>
      <c r="L7" s="10" t="s">
        <v>345</v>
      </c>
      <c r="M7" s="74">
        <v>0.82499999999999996</v>
      </c>
      <c r="N7" s="74">
        <v>0.8</v>
      </c>
      <c r="O7" s="74">
        <v>0.27500000000000002</v>
      </c>
      <c r="P7" s="74">
        <v>0.1</v>
      </c>
      <c r="Q7" s="74">
        <v>2.8608699999999998</v>
      </c>
      <c r="R7" s="74">
        <v>1.55</v>
      </c>
      <c r="S7" s="74">
        <v>0.35</v>
      </c>
      <c r="T7" s="74">
        <v>7.4999999999999997E-2</v>
      </c>
      <c r="U7" s="74">
        <v>2.5000000000000001E-2</v>
      </c>
      <c r="V7" s="74">
        <v>7.5497899999999998</v>
      </c>
      <c r="W7" s="74">
        <v>0</v>
      </c>
      <c r="X7" s="74">
        <v>0</v>
      </c>
      <c r="Y7" s="74">
        <v>2</v>
      </c>
      <c r="Z7" s="74">
        <v>1.4815799999999999</v>
      </c>
      <c r="AA7" s="74">
        <v>78.956000000000003</v>
      </c>
      <c r="AB7" s="74">
        <v>2.64</v>
      </c>
      <c r="AC7" s="74">
        <v>1.161316</v>
      </c>
      <c r="AD7" s="74">
        <v>45.86</v>
      </c>
      <c r="AE7" s="74">
        <v>0.66343600000000003</v>
      </c>
      <c r="AF7" s="74">
        <v>0</v>
      </c>
      <c r="AG7" s="74">
        <v>0</v>
      </c>
      <c r="AH7" s="74">
        <v>0</v>
      </c>
      <c r="AI7" s="74">
        <v>0</v>
      </c>
      <c r="AJ7" s="69"/>
      <c r="AK7" s="63"/>
    </row>
    <row r="8" spans="1:37" s="1" customFormat="1" ht="20.25">
      <c r="A8" s="5" t="s">
        <v>334</v>
      </c>
      <c r="B8" s="6">
        <v>432</v>
      </c>
      <c r="C8" s="6">
        <v>2089</v>
      </c>
      <c r="D8" s="6">
        <v>100</v>
      </c>
      <c r="E8" s="6" t="s">
        <v>81</v>
      </c>
      <c r="F8" s="6" t="s">
        <v>202</v>
      </c>
      <c r="G8" s="6" t="s">
        <v>203</v>
      </c>
      <c r="H8" s="55">
        <v>0.19500000000000001</v>
      </c>
      <c r="I8" s="13">
        <v>2</v>
      </c>
      <c r="J8" s="6" t="s">
        <v>343</v>
      </c>
      <c r="K8" s="15">
        <v>42282</v>
      </c>
      <c r="L8" s="10" t="s">
        <v>345</v>
      </c>
      <c r="M8" s="74">
        <v>10.25</v>
      </c>
      <c r="N8" s="74">
        <v>3.4</v>
      </c>
      <c r="O8" s="74">
        <v>1.35</v>
      </c>
      <c r="P8" s="74">
        <v>0.67500000000000004</v>
      </c>
      <c r="Q8" s="74">
        <v>2.5606900000000001</v>
      </c>
      <c r="R8" s="74">
        <v>14.824999999999999</v>
      </c>
      <c r="S8" s="74">
        <v>0.8</v>
      </c>
      <c r="T8" s="74">
        <v>0.05</v>
      </c>
      <c r="U8" s="74">
        <v>0</v>
      </c>
      <c r="V8" s="74">
        <v>5.0292500000000002</v>
      </c>
      <c r="W8" s="74">
        <v>0</v>
      </c>
      <c r="X8" s="74">
        <v>0</v>
      </c>
      <c r="Y8" s="74">
        <v>15.675000000000001</v>
      </c>
      <c r="Z8" s="74">
        <v>1.7336100000000001</v>
      </c>
      <c r="AA8" s="74">
        <v>75.325000000000003</v>
      </c>
      <c r="AB8" s="74">
        <v>0.35</v>
      </c>
      <c r="AC8" s="74">
        <v>11.06227</v>
      </c>
      <c r="AD8" s="74">
        <v>103.65</v>
      </c>
      <c r="AE8" s="74">
        <v>15.186809999999999</v>
      </c>
      <c r="AF8" s="74">
        <v>0</v>
      </c>
      <c r="AG8" s="74">
        <v>0</v>
      </c>
      <c r="AH8" s="74">
        <v>0</v>
      </c>
      <c r="AI8" s="74">
        <v>0</v>
      </c>
      <c r="AJ8" s="69"/>
      <c r="AK8" s="63"/>
    </row>
    <row r="9" spans="1:37" s="1" customFormat="1" ht="20.25">
      <c r="A9" s="5" t="s">
        <v>334</v>
      </c>
      <c r="B9" s="6">
        <v>432</v>
      </c>
      <c r="C9" s="6">
        <v>2089</v>
      </c>
      <c r="D9" s="6">
        <v>100</v>
      </c>
      <c r="E9" s="6" t="s">
        <v>81</v>
      </c>
      <c r="F9" s="6" t="s">
        <v>45</v>
      </c>
      <c r="G9" s="6" t="s">
        <v>204</v>
      </c>
      <c r="H9" s="55">
        <v>15.324999999999999</v>
      </c>
      <c r="I9" s="13">
        <v>2</v>
      </c>
      <c r="J9" s="6" t="s">
        <v>343</v>
      </c>
      <c r="K9" s="15">
        <v>42282</v>
      </c>
      <c r="L9" s="10" t="s">
        <v>345</v>
      </c>
      <c r="M9" s="74">
        <v>10.25</v>
      </c>
      <c r="N9" s="74">
        <v>3.4</v>
      </c>
      <c r="O9" s="74">
        <v>1.35</v>
      </c>
      <c r="P9" s="74">
        <v>0.67500000000000004</v>
      </c>
      <c r="Q9" s="74">
        <v>2.5606900000000001</v>
      </c>
      <c r="R9" s="74">
        <v>14.824999999999999</v>
      </c>
      <c r="S9" s="74">
        <v>0.8</v>
      </c>
      <c r="T9" s="74">
        <v>0.05</v>
      </c>
      <c r="U9" s="74">
        <v>0</v>
      </c>
      <c r="V9" s="74">
        <v>5.0292500000000002</v>
      </c>
      <c r="W9" s="74">
        <v>0</v>
      </c>
      <c r="X9" s="74">
        <v>0</v>
      </c>
      <c r="Y9" s="74">
        <v>15.675000000000001</v>
      </c>
      <c r="Z9" s="74">
        <v>1.7336100000000001</v>
      </c>
      <c r="AA9" s="74">
        <v>158.6</v>
      </c>
      <c r="AB9" s="74">
        <v>6.3</v>
      </c>
      <c r="AC9" s="74">
        <v>0.30156100000000002</v>
      </c>
      <c r="AD9" s="74">
        <v>96.325000000000003</v>
      </c>
      <c r="AE9" s="74">
        <v>0.17958499999999999</v>
      </c>
      <c r="AF9" s="74">
        <v>1.68</v>
      </c>
      <c r="AG9" s="74">
        <v>3.1319999999999998E-3</v>
      </c>
      <c r="AH9" s="74">
        <v>0</v>
      </c>
      <c r="AI9" s="74">
        <v>0</v>
      </c>
      <c r="AJ9" s="69"/>
      <c r="AK9" s="63"/>
    </row>
    <row r="10" spans="1:37" s="1" customFormat="1" ht="20.25">
      <c r="A10" s="5" t="s">
        <v>334</v>
      </c>
      <c r="B10" s="6">
        <v>432</v>
      </c>
      <c r="C10" s="6">
        <v>2224</v>
      </c>
      <c r="D10" s="6">
        <v>100</v>
      </c>
      <c r="E10" s="6" t="s">
        <v>82</v>
      </c>
      <c r="F10" s="6" t="s">
        <v>37</v>
      </c>
      <c r="G10" s="6" t="s">
        <v>205</v>
      </c>
      <c r="H10" s="55">
        <v>19.187000000000001</v>
      </c>
      <c r="I10" s="13">
        <v>4</v>
      </c>
      <c r="J10" s="8" t="s">
        <v>377</v>
      </c>
      <c r="K10" s="15">
        <v>42282</v>
      </c>
      <c r="L10" s="10" t="s">
        <v>345</v>
      </c>
      <c r="M10" s="74">
        <v>11.55</v>
      </c>
      <c r="N10" s="74">
        <v>5.45</v>
      </c>
      <c r="O10" s="74">
        <v>1.8</v>
      </c>
      <c r="P10" s="74">
        <v>0.42499999999999999</v>
      </c>
      <c r="Q10" s="74">
        <v>2.5855299999999999</v>
      </c>
      <c r="R10" s="74">
        <v>18.975000000000001</v>
      </c>
      <c r="S10" s="74">
        <v>0.15</v>
      </c>
      <c r="T10" s="74">
        <v>7.4999999999999997E-2</v>
      </c>
      <c r="U10" s="74">
        <v>2.5000000000000001E-2</v>
      </c>
      <c r="V10" s="74">
        <v>2.9905400000000002</v>
      </c>
      <c r="W10" s="74">
        <v>0</v>
      </c>
      <c r="X10" s="74">
        <v>0</v>
      </c>
      <c r="Y10" s="74">
        <v>19.225000000000001</v>
      </c>
      <c r="Z10" s="74">
        <v>1.3356399999999999</v>
      </c>
      <c r="AA10" s="74">
        <v>6.3250000000000002</v>
      </c>
      <c r="AB10" s="74">
        <v>18.202999999999999</v>
      </c>
      <c r="AC10" s="74">
        <v>2.2971999999999999E-2</v>
      </c>
      <c r="AD10" s="74">
        <v>4.62</v>
      </c>
      <c r="AE10" s="74">
        <v>6.8799999999999998E-3</v>
      </c>
      <c r="AF10" s="74">
        <v>0</v>
      </c>
      <c r="AG10" s="74">
        <v>0</v>
      </c>
      <c r="AH10" s="74">
        <v>0</v>
      </c>
      <c r="AI10" s="74">
        <v>0</v>
      </c>
      <c r="AJ10" s="69"/>
      <c r="AK10" s="63"/>
    </row>
    <row r="11" spans="1:37" s="1" customFormat="1" ht="20.25">
      <c r="A11" s="5" t="s">
        <v>334</v>
      </c>
      <c r="B11" s="6">
        <v>432</v>
      </c>
      <c r="C11" s="6">
        <v>2273</v>
      </c>
      <c r="D11" s="6">
        <v>100</v>
      </c>
      <c r="E11" s="6" t="s">
        <v>83</v>
      </c>
      <c r="F11" s="6" t="s">
        <v>206</v>
      </c>
      <c r="G11" s="6" t="s">
        <v>37</v>
      </c>
      <c r="H11" s="55">
        <v>2.2029999999999998</v>
      </c>
      <c r="I11" s="13">
        <v>2</v>
      </c>
      <c r="J11" s="6" t="s">
        <v>343</v>
      </c>
      <c r="K11" s="15">
        <v>42282</v>
      </c>
      <c r="L11" s="10" t="s">
        <v>345</v>
      </c>
      <c r="M11" s="74">
        <v>1.8</v>
      </c>
      <c r="N11" s="74">
        <v>0.35</v>
      </c>
      <c r="O11" s="74">
        <v>0.05</v>
      </c>
      <c r="P11" s="74">
        <v>2.5000000000000001E-2</v>
      </c>
      <c r="Q11" s="74">
        <v>2.0655100000000002</v>
      </c>
      <c r="R11" s="74">
        <v>2.125</v>
      </c>
      <c r="S11" s="74">
        <v>7.4999999999999997E-2</v>
      </c>
      <c r="T11" s="74">
        <v>2.5000000000000001E-2</v>
      </c>
      <c r="U11" s="74">
        <v>0</v>
      </c>
      <c r="V11" s="74">
        <v>3.6678700000000002</v>
      </c>
      <c r="W11" s="74">
        <v>0</v>
      </c>
      <c r="X11" s="74">
        <v>0</v>
      </c>
      <c r="Y11" s="74">
        <v>2.2249999999999996</v>
      </c>
      <c r="Z11" s="74">
        <v>1.43679</v>
      </c>
      <c r="AA11" s="74">
        <v>14.63</v>
      </c>
      <c r="AB11" s="74">
        <v>60.3</v>
      </c>
      <c r="AC11" s="74">
        <v>0.580766</v>
      </c>
      <c r="AD11" s="74">
        <v>20.364999999999998</v>
      </c>
      <c r="AE11" s="74">
        <v>0.26412000000000002</v>
      </c>
      <c r="AF11" s="74">
        <v>5.1139999999999999</v>
      </c>
      <c r="AG11" s="74">
        <v>6.6324999999999995E-2</v>
      </c>
      <c r="AH11" s="74">
        <v>0</v>
      </c>
      <c r="AI11" s="74">
        <v>0</v>
      </c>
      <c r="AJ11" s="69"/>
      <c r="AK11" s="63"/>
    </row>
    <row r="12" spans="1:37" s="1" customFormat="1" ht="20.25">
      <c r="A12" s="5" t="s">
        <v>334</v>
      </c>
      <c r="B12" s="6">
        <v>432</v>
      </c>
      <c r="C12" s="6">
        <v>3020</v>
      </c>
      <c r="D12" s="6">
        <v>100</v>
      </c>
      <c r="E12" s="6" t="s">
        <v>84</v>
      </c>
      <c r="F12" s="6" t="s">
        <v>37</v>
      </c>
      <c r="G12" s="6" t="s">
        <v>207</v>
      </c>
      <c r="H12" s="55">
        <v>9.6</v>
      </c>
      <c r="I12" s="13">
        <v>2</v>
      </c>
      <c r="J12" s="8" t="s">
        <v>377</v>
      </c>
      <c r="K12" s="15">
        <v>42282</v>
      </c>
      <c r="L12" s="10" t="s">
        <v>345</v>
      </c>
      <c r="M12" s="74">
        <v>4.0999999999999996</v>
      </c>
      <c r="N12" s="74">
        <v>2.1749999999999998</v>
      </c>
      <c r="O12" s="74">
        <v>1.35</v>
      </c>
      <c r="P12" s="74">
        <v>1.45</v>
      </c>
      <c r="Q12" s="74">
        <v>3.50488</v>
      </c>
      <c r="R12" s="74">
        <v>8.15</v>
      </c>
      <c r="S12" s="74">
        <v>0.625</v>
      </c>
      <c r="T12" s="74">
        <v>0.15</v>
      </c>
      <c r="U12" s="74">
        <v>0.15</v>
      </c>
      <c r="V12" s="74">
        <v>4.7065599999999996</v>
      </c>
      <c r="W12" s="74">
        <v>0</v>
      </c>
      <c r="X12" s="74">
        <v>0</v>
      </c>
      <c r="Y12" s="74">
        <v>9.0749999999999993</v>
      </c>
      <c r="Z12" s="74">
        <v>1.44635</v>
      </c>
      <c r="AA12" s="74">
        <v>398.36</v>
      </c>
      <c r="AB12" s="74">
        <v>37.26</v>
      </c>
      <c r="AC12" s="74">
        <v>1.241042</v>
      </c>
      <c r="AD12" s="74">
        <v>124.68</v>
      </c>
      <c r="AE12" s="74">
        <v>0.37107099999999998</v>
      </c>
      <c r="AF12" s="74">
        <v>0</v>
      </c>
      <c r="AG12" s="74">
        <v>0</v>
      </c>
      <c r="AH12" s="74">
        <v>0</v>
      </c>
      <c r="AI12" s="74">
        <v>0</v>
      </c>
      <c r="AJ12" s="69"/>
      <c r="AK12" s="63"/>
    </row>
    <row r="13" spans="1:37" s="1" customFormat="1" ht="20.25">
      <c r="A13" s="5" t="s">
        <v>334</v>
      </c>
      <c r="B13" s="6">
        <v>432</v>
      </c>
      <c r="C13" s="6">
        <v>3022</v>
      </c>
      <c r="D13" s="6">
        <v>100</v>
      </c>
      <c r="E13" s="6" t="s">
        <v>85</v>
      </c>
      <c r="F13" s="6" t="s">
        <v>37</v>
      </c>
      <c r="G13" s="6" t="s">
        <v>208</v>
      </c>
      <c r="H13" s="55">
        <v>17.5</v>
      </c>
      <c r="I13" s="13">
        <v>4</v>
      </c>
      <c r="J13" s="8" t="s">
        <v>377</v>
      </c>
      <c r="K13" s="15">
        <v>42282</v>
      </c>
      <c r="L13" s="10" t="s">
        <v>345</v>
      </c>
      <c r="M13" s="74">
        <v>10.175000000000001</v>
      </c>
      <c r="N13" s="74">
        <v>4.4000000000000004</v>
      </c>
      <c r="O13" s="74">
        <v>1.8</v>
      </c>
      <c r="P13" s="74">
        <v>1.2749999999999999</v>
      </c>
      <c r="Q13" s="74">
        <v>2.9007800000000001</v>
      </c>
      <c r="R13" s="74">
        <v>14.1</v>
      </c>
      <c r="S13" s="74">
        <v>2.3250000000000002</v>
      </c>
      <c r="T13" s="74">
        <v>0.9</v>
      </c>
      <c r="U13" s="74">
        <v>0.32500000000000001</v>
      </c>
      <c r="V13" s="74">
        <v>6.7075899999999997</v>
      </c>
      <c r="W13" s="74">
        <v>0</v>
      </c>
      <c r="X13" s="74">
        <v>0</v>
      </c>
      <c r="Y13" s="74">
        <v>17.649999999999999</v>
      </c>
      <c r="Z13" s="74">
        <v>1.4602900000000001</v>
      </c>
      <c r="AA13" s="74">
        <v>68.260000000000005</v>
      </c>
      <c r="AB13" s="74">
        <v>9.2260000000000009</v>
      </c>
      <c r="AC13" s="74">
        <v>0.118976</v>
      </c>
      <c r="AD13" s="74">
        <v>49.32</v>
      </c>
      <c r="AE13" s="74">
        <v>8.0521999999999996E-2</v>
      </c>
      <c r="AF13" s="74">
        <v>0</v>
      </c>
      <c r="AG13" s="74">
        <v>0</v>
      </c>
      <c r="AH13" s="74">
        <v>0</v>
      </c>
      <c r="AI13" s="74">
        <v>0</v>
      </c>
      <c r="AJ13" s="69"/>
      <c r="AK13" s="63"/>
    </row>
    <row r="14" spans="1:37" s="1" customFormat="1" ht="20.25">
      <c r="A14" s="5" t="s">
        <v>334</v>
      </c>
      <c r="B14" s="6">
        <v>432</v>
      </c>
      <c r="C14" s="6">
        <v>3022</v>
      </c>
      <c r="D14" s="6">
        <v>100</v>
      </c>
      <c r="E14" s="6" t="s">
        <v>85</v>
      </c>
      <c r="F14" s="6" t="s">
        <v>208</v>
      </c>
      <c r="G14" s="6" t="s">
        <v>37</v>
      </c>
      <c r="H14" s="55">
        <v>17.5</v>
      </c>
      <c r="I14" s="13">
        <v>4</v>
      </c>
      <c r="J14" s="6" t="s">
        <v>343</v>
      </c>
      <c r="K14" s="15">
        <v>42282</v>
      </c>
      <c r="L14" s="10" t="s">
        <v>345</v>
      </c>
      <c r="M14" s="74">
        <v>12.275</v>
      </c>
      <c r="N14" s="74">
        <v>2.8</v>
      </c>
      <c r="O14" s="74">
        <v>1.5</v>
      </c>
      <c r="P14" s="74">
        <v>1.075</v>
      </c>
      <c r="Q14" s="74">
        <v>2.6076600000000001</v>
      </c>
      <c r="R14" s="74">
        <v>15.4</v>
      </c>
      <c r="S14" s="74">
        <v>1.55</v>
      </c>
      <c r="T14" s="74">
        <v>0.4</v>
      </c>
      <c r="U14" s="74">
        <v>0.3</v>
      </c>
      <c r="V14" s="74">
        <v>5.4811100000000001</v>
      </c>
      <c r="W14" s="74">
        <v>0</v>
      </c>
      <c r="X14" s="74">
        <v>0</v>
      </c>
      <c r="Y14" s="74">
        <v>17.649999999999999</v>
      </c>
      <c r="Z14" s="74">
        <v>1.44983</v>
      </c>
      <c r="AA14" s="74">
        <v>147.86000000000001</v>
      </c>
      <c r="AB14" s="74">
        <v>11.254</v>
      </c>
      <c r="AC14" s="74">
        <v>0.25059100000000001</v>
      </c>
      <c r="AD14" s="74">
        <v>152.32</v>
      </c>
      <c r="AE14" s="74">
        <v>0.24868599999999999</v>
      </c>
      <c r="AF14" s="74">
        <v>0</v>
      </c>
      <c r="AG14" s="74">
        <v>0</v>
      </c>
      <c r="AH14" s="74">
        <v>0</v>
      </c>
      <c r="AI14" s="74">
        <v>0</v>
      </c>
      <c r="AJ14" s="69"/>
      <c r="AK14" s="63"/>
    </row>
    <row r="15" spans="1:37" s="1" customFormat="1" ht="20.25">
      <c r="A15" s="5" t="s">
        <v>334</v>
      </c>
      <c r="B15" s="6">
        <v>432</v>
      </c>
      <c r="C15" s="6">
        <v>3034</v>
      </c>
      <c r="D15" s="6">
        <v>100</v>
      </c>
      <c r="E15" s="6" t="s">
        <v>86</v>
      </c>
      <c r="F15" s="6" t="s">
        <v>209</v>
      </c>
      <c r="G15" s="6" t="s">
        <v>37</v>
      </c>
      <c r="H15" s="55">
        <v>20.094000000000001</v>
      </c>
      <c r="I15" s="13">
        <v>2</v>
      </c>
      <c r="J15" s="6" t="s">
        <v>343</v>
      </c>
      <c r="K15" s="15">
        <v>42282</v>
      </c>
      <c r="L15" s="10" t="s">
        <v>345</v>
      </c>
      <c r="M15" s="74">
        <v>10.275</v>
      </c>
      <c r="N15" s="74">
        <v>4.625</v>
      </c>
      <c r="O15" s="74">
        <v>2.1</v>
      </c>
      <c r="P15" s="74">
        <v>3.1</v>
      </c>
      <c r="Q15" s="74">
        <v>3.3400400000000001</v>
      </c>
      <c r="R15" s="74">
        <v>18.274999999999999</v>
      </c>
      <c r="S15" s="74">
        <v>1.0249999999999999</v>
      </c>
      <c r="T15" s="74">
        <v>0.45</v>
      </c>
      <c r="U15" s="74">
        <v>0.35</v>
      </c>
      <c r="V15" s="74">
        <v>4.1506499999999997</v>
      </c>
      <c r="W15" s="74">
        <v>0</v>
      </c>
      <c r="X15" s="74">
        <v>0</v>
      </c>
      <c r="Y15" s="74">
        <v>20.100000000000001</v>
      </c>
      <c r="Z15" s="74">
        <v>1.54312</v>
      </c>
      <c r="AA15" s="74">
        <v>20.309999999999999</v>
      </c>
      <c r="AB15" s="74">
        <v>2.68</v>
      </c>
      <c r="AC15" s="74">
        <v>3.0783999999999999E-2</v>
      </c>
      <c r="AD15" s="74">
        <v>14.98</v>
      </c>
      <c r="AE15" s="74">
        <v>2.1299999999999999E-2</v>
      </c>
      <c r="AF15" s="74">
        <v>0</v>
      </c>
      <c r="AG15" s="74">
        <v>0</v>
      </c>
      <c r="AH15" s="74">
        <v>1.204</v>
      </c>
      <c r="AI15" s="74">
        <v>1.712E-3</v>
      </c>
      <c r="AJ15" s="69"/>
      <c r="AK15" s="63"/>
    </row>
    <row r="16" spans="1:37" s="1" customFormat="1" ht="20.25">
      <c r="A16" s="5" t="s">
        <v>334</v>
      </c>
      <c r="B16" s="6">
        <v>432</v>
      </c>
      <c r="C16" s="6">
        <v>3041</v>
      </c>
      <c r="D16" s="6">
        <v>101</v>
      </c>
      <c r="E16" s="6" t="s">
        <v>87</v>
      </c>
      <c r="F16" s="6" t="s">
        <v>210</v>
      </c>
      <c r="G16" s="6" t="s">
        <v>37</v>
      </c>
      <c r="H16" s="55">
        <v>14.2</v>
      </c>
      <c r="I16" s="13">
        <v>2</v>
      </c>
      <c r="J16" s="6" t="s">
        <v>343</v>
      </c>
      <c r="K16" s="15">
        <v>42282</v>
      </c>
      <c r="L16" s="10" t="s">
        <v>345</v>
      </c>
      <c r="M16" s="74">
        <v>8.25</v>
      </c>
      <c r="N16" s="74">
        <v>3.8</v>
      </c>
      <c r="O16" s="74">
        <v>1.2250000000000001</v>
      </c>
      <c r="P16" s="74">
        <v>0.92500000000000004</v>
      </c>
      <c r="Q16" s="74">
        <v>2.9507400000000001</v>
      </c>
      <c r="R16" s="74">
        <v>13.475</v>
      </c>
      <c r="S16" s="74">
        <v>0.4</v>
      </c>
      <c r="T16" s="74">
        <v>0.22500000000000001</v>
      </c>
      <c r="U16" s="74">
        <v>0.1</v>
      </c>
      <c r="V16" s="74">
        <v>4.1049100000000003</v>
      </c>
      <c r="W16" s="74">
        <v>0</v>
      </c>
      <c r="X16" s="74">
        <v>0</v>
      </c>
      <c r="Y16" s="74">
        <v>14.200000000000001</v>
      </c>
      <c r="Z16" s="74">
        <v>1.4421299999999999</v>
      </c>
      <c r="AA16" s="74">
        <v>163.9</v>
      </c>
      <c r="AB16" s="74">
        <v>6.47</v>
      </c>
      <c r="AC16" s="74">
        <v>0.33628799999999998</v>
      </c>
      <c r="AD16" s="74">
        <v>154.68</v>
      </c>
      <c r="AE16" s="74">
        <v>0.31122699999999998</v>
      </c>
      <c r="AF16" s="74">
        <v>0</v>
      </c>
      <c r="AG16" s="74">
        <v>0</v>
      </c>
      <c r="AH16" s="74">
        <v>0</v>
      </c>
      <c r="AI16" s="74">
        <v>0</v>
      </c>
      <c r="AJ16" s="69"/>
      <c r="AK16" s="63"/>
    </row>
    <row r="17" spans="1:37" s="1" customFormat="1" ht="20.25">
      <c r="A17" s="5" t="s">
        <v>334</v>
      </c>
      <c r="B17" s="6">
        <v>432</v>
      </c>
      <c r="C17" s="6">
        <v>3041</v>
      </c>
      <c r="D17" s="6">
        <v>102</v>
      </c>
      <c r="E17" s="6" t="s">
        <v>88</v>
      </c>
      <c r="F17" s="6" t="s">
        <v>210</v>
      </c>
      <c r="G17" s="6" t="s">
        <v>211</v>
      </c>
      <c r="H17" s="55">
        <v>15.039</v>
      </c>
      <c r="I17" s="13">
        <v>4</v>
      </c>
      <c r="J17" s="8" t="s">
        <v>377</v>
      </c>
      <c r="K17" s="15">
        <v>42282</v>
      </c>
      <c r="L17" s="10" t="s">
        <v>345</v>
      </c>
      <c r="M17" s="74">
        <v>6.875</v>
      </c>
      <c r="N17" s="74">
        <v>5.375</v>
      </c>
      <c r="O17" s="74">
        <v>1.7749999999999999</v>
      </c>
      <c r="P17" s="74">
        <v>1.0249999999999999</v>
      </c>
      <c r="Q17" s="74">
        <v>2.8828200000000002</v>
      </c>
      <c r="R17" s="74">
        <v>14.5</v>
      </c>
      <c r="S17" s="74">
        <v>0.42499999999999999</v>
      </c>
      <c r="T17" s="74">
        <v>0.125</v>
      </c>
      <c r="U17" s="74">
        <v>0</v>
      </c>
      <c r="V17" s="74">
        <v>3.36673</v>
      </c>
      <c r="W17" s="74">
        <v>0</v>
      </c>
      <c r="X17" s="74">
        <v>0</v>
      </c>
      <c r="Y17" s="74">
        <v>15.05</v>
      </c>
      <c r="Z17" s="74">
        <v>1.23478</v>
      </c>
      <c r="AA17" s="74">
        <v>64.3</v>
      </c>
      <c r="AB17" s="74">
        <v>8.2100000000000009</v>
      </c>
      <c r="AC17" s="74">
        <v>0.12995699999999999</v>
      </c>
      <c r="AD17" s="74">
        <v>63.29</v>
      </c>
      <c r="AE17" s="74">
        <v>0.12024</v>
      </c>
      <c r="AF17" s="74">
        <v>0</v>
      </c>
      <c r="AG17" s="74">
        <v>0</v>
      </c>
      <c r="AH17" s="74">
        <v>0</v>
      </c>
      <c r="AI17" s="74">
        <v>0</v>
      </c>
      <c r="AJ17" s="69"/>
      <c r="AK17" s="63"/>
    </row>
    <row r="18" spans="1:37" s="1" customFormat="1" ht="20.25">
      <c r="A18" s="5" t="s">
        <v>334</v>
      </c>
      <c r="B18" s="6">
        <v>432</v>
      </c>
      <c r="C18" s="6">
        <v>3041</v>
      </c>
      <c r="D18" s="6">
        <v>102</v>
      </c>
      <c r="E18" s="6" t="s">
        <v>88</v>
      </c>
      <c r="F18" s="6" t="s">
        <v>211</v>
      </c>
      <c r="G18" s="6" t="s">
        <v>210</v>
      </c>
      <c r="H18" s="55">
        <v>15.039</v>
      </c>
      <c r="I18" s="13">
        <v>4</v>
      </c>
      <c r="J18" s="6" t="s">
        <v>343</v>
      </c>
      <c r="K18" s="15">
        <v>42282</v>
      </c>
      <c r="L18" s="10" t="s">
        <v>345</v>
      </c>
      <c r="M18" s="74">
        <v>7.95</v>
      </c>
      <c r="N18" s="74">
        <v>4.625</v>
      </c>
      <c r="O18" s="74">
        <v>1.85</v>
      </c>
      <c r="P18" s="74">
        <v>0.625</v>
      </c>
      <c r="Q18" s="74">
        <v>2.8372899999999999</v>
      </c>
      <c r="R18" s="74">
        <v>14.25</v>
      </c>
      <c r="S18" s="74">
        <v>0.625</v>
      </c>
      <c r="T18" s="74">
        <v>7.4999999999999997E-2</v>
      </c>
      <c r="U18" s="74">
        <v>0.1</v>
      </c>
      <c r="V18" s="74">
        <v>3.8099699999999999</v>
      </c>
      <c r="W18" s="74">
        <v>0</v>
      </c>
      <c r="X18" s="74">
        <v>0</v>
      </c>
      <c r="Y18" s="74">
        <v>15.049999999999999</v>
      </c>
      <c r="Z18" s="74">
        <v>1.4265000000000001</v>
      </c>
      <c r="AA18" s="74">
        <v>79.48</v>
      </c>
      <c r="AB18" s="74">
        <v>7.2350000000000003</v>
      </c>
      <c r="AC18" s="74">
        <v>0.15787000000000001</v>
      </c>
      <c r="AD18" s="74">
        <v>14.25</v>
      </c>
      <c r="AE18" s="74">
        <v>2.7071999999999999E-2</v>
      </c>
      <c r="AF18" s="74">
        <v>0</v>
      </c>
      <c r="AG18" s="74">
        <v>0</v>
      </c>
      <c r="AH18" s="74">
        <v>0</v>
      </c>
      <c r="AI18" s="74">
        <v>0</v>
      </c>
      <c r="AJ18" s="69"/>
      <c r="AK18" s="63"/>
    </row>
    <row r="19" spans="1:37" s="1" customFormat="1" ht="20.25">
      <c r="A19" s="5" t="s">
        <v>334</v>
      </c>
      <c r="B19" s="6">
        <v>432</v>
      </c>
      <c r="C19" s="6">
        <v>3042</v>
      </c>
      <c r="D19" s="6">
        <v>100</v>
      </c>
      <c r="E19" s="6" t="s">
        <v>89</v>
      </c>
      <c r="F19" s="6" t="s">
        <v>212</v>
      </c>
      <c r="G19" s="6" t="s">
        <v>37</v>
      </c>
      <c r="H19" s="55">
        <v>4.9820000000000002</v>
      </c>
      <c r="I19" s="13">
        <v>2</v>
      </c>
      <c r="J19" s="6" t="s">
        <v>343</v>
      </c>
      <c r="K19" s="15">
        <v>42282</v>
      </c>
      <c r="L19" s="10" t="s">
        <v>345</v>
      </c>
      <c r="M19" s="74">
        <v>2.625</v>
      </c>
      <c r="N19" s="74">
        <v>1.625</v>
      </c>
      <c r="O19" s="74">
        <v>0.22500000000000001</v>
      </c>
      <c r="P19" s="74">
        <v>0.22500000000000001</v>
      </c>
      <c r="Q19" s="74">
        <v>2.7704300000000002</v>
      </c>
      <c r="R19" s="74">
        <v>4.7</v>
      </c>
      <c r="S19" s="74">
        <v>0</v>
      </c>
      <c r="T19" s="74">
        <v>0</v>
      </c>
      <c r="U19" s="74">
        <v>0</v>
      </c>
      <c r="V19" s="74">
        <v>1.89839</v>
      </c>
      <c r="W19" s="74">
        <v>0</v>
      </c>
      <c r="X19" s="74">
        <v>0</v>
      </c>
      <c r="Y19" s="74">
        <v>4.6999999999999993</v>
      </c>
      <c r="Z19" s="74">
        <v>1.23319</v>
      </c>
      <c r="AA19" s="74">
        <v>115.96</v>
      </c>
      <c r="AB19" s="74">
        <v>4.0999999999999996</v>
      </c>
      <c r="AC19" s="74">
        <v>0.67677900000000002</v>
      </c>
      <c r="AD19" s="74">
        <v>98.165000000000006</v>
      </c>
      <c r="AE19" s="74">
        <v>0.56296999999999997</v>
      </c>
      <c r="AF19" s="74">
        <v>0</v>
      </c>
      <c r="AG19" s="74">
        <v>0</v>
      </c>
      <c r="AH19" s="74">
        <v>0</v>
      </c>
      <c r="AI19" s="74">
        <v>0</v>
      </c>
      <c r="AJ19" s="69"/>
      <c r="AK19" s="63"/>
    </row>
    <row r="20" spans="1:37" s="1" customFormat="1" ht="20.25">
      <c r="A20" s="5" t="s">
        <v>334</v>
      </c>
      <c r="B20" s="6">
        <v>432</v>
      </c>
      <c r="C20" s="6">
        <v>3043</v>
      </c>
      <c r="D20" s="6">
        <v>200</v>
      </c>
      <c r="E20" s="6" t="s">
        <v>90</v>
      </c>
      <c r="F20" s="6" t="s">
        <v>213</v>
      </c>
      <c r="G20" s="6" t="s">
        <v>37</v>
      </c>
      <c r="H20" s="55">
        <v>20.902999999999999</v>
      </c>
      <c r="I20" s="13">
        <v>2</v>
      </c>
      <c r="J20" s="6" t="s">
        <v>343</v>
      </c>
      <c r="K20" s="15">
        <v>42282</v>
      </c>
      <c r="L20" s="10" t="s">
        <v>345</v>
      </c>
      <c r="M20" s="74">
        <v>1.65</v>
      </c>
      <c r="N20" s="74">
        <v>0.75</v>
      </c>
      <c r="O20" s="74">
        <v>0.22500000000000001</v>
      </c>
      <c r="P20" s="74">
        <v>0.3</v>
      </c>
      <c r="Q20" s="74">
        <v>3.00359</v>
      </c>
      <c r="R20" s="74">
        <v>1.9750000000000001</v>
      </c>
      <c r="S20" s="74">
        <v>0.57499999999999996</v>
      </c>
      <c r="T20" s="74">
        <v>0.27500000000000002</v>
      </c>
      <c r="U20" s="74">
        <v>0.1</v>
      </c>
      <c r="V20" s="74">
        <v>8.49343</v>
      </c>
      <c r="W20" s="74">
        <v>0</v>
      </c>
      <c r="X20" s="74">
        <v>0</v>
      </c>
      <c r="Y20" s="74">
        <v>2.9249999999999998</v>
      </c>
      <c r="Z20" s="74">
        <v>1.2325200000000001</v>
      </c>
      <c r="AA20" s="74">
        <v>123.6</v>
      </c>
      <c r="AB20" s="74">
        <v>15.25</v>
      </c>
      <c r="AC20" s="74">
        <v>1.2915209999999999</v>
      </c>
      <c r="AD20" s="74">
        <v>8.69</v>
      </c>
      <c r="AE20" s="74">
        <v>8.5527000000000006E-2</v>
      </c>
      <c r="AF20" s="74">
        <v>0</v>
      </c>
      <c r="AG20" s="74">
        <v>0</v>
      </c>
      <c r="AH20" s="74">
        <v>4.8</v>
      </c>
      <c r="AI20" s="74">
        <v>4.7241999999999999E-2</v>
      </c>
      <c r="AJ20" s="69"/>
      <c r="AK20" s="63"/>
    </row>
    <row r="21" spans="1:37" s="1" customFormat="1" ht="20.25">
      <c r="A21" s="5" t="s">
        <v>334</v>
      </c>
      <c r="B21" s="6">
        <v>432</v>
      </c>
      <c r="C21" s="6">
        <v>3045</v>
      </c>
      <c r="D21" s="6">
        <v>100</v>
      </c>
      <c r="E21" s="6" t="s">
        <v>91</v>
      </c>
      <c r="F21" s="6" t="s">
        <v>37</v>
      </c>
      <c r="G21" s="6" t="s">
        <v>214</v>
      </c>
      <c r="H21" s="55">
        <v>6.6</v>
      </c>
      <c r="I21" s="13">
        <v>2</v>
      </c>
      <c r="J21" s="6" t="s">
        <v>343</v>
      </c>
      <c r="K21" s="15">
        <v>42282</v>
      </c>
      <c r="L21" s="10" t="s">
        <v>345</v>
      </c>
      <c r="M21" s="74">
        <v>4.0250000000000004</v>
      </c>
      <c r="N21" s="74">
        <v>1.7749999999999999</v>
      </c>
      <c r="O21" s="74">
        <v>0.65</v>
      </c>
      <c r="P21" s="74">
        <v>0.15</v>
      </c>
      <c r="Q21" s="74">
        <v>2.55375</v>
      </c>
      <c r="R21" s="74">
        <v>6.5750000000000002</v>
      </c>
      <c r="S21" s="74">
        <v>0</v>
      </c>
      <c r="T21" s="74">
        <v>2.5000000000000001E-2</v>
      </c>
      <c r="U21" s="74">
        <v>0</v>
      </c>
      <c r="V21" s="74">
        <v>2.6804700000000001</v>
      </c>
      <c r="W21" s="74">
        <v>0</v>
      </c>
      <c r="X21" s="74">
        <v>0</v>
      </c>
      <c r="Y21" s="74">
        <v>6.6000000000000014</v>
      </c>
      <c r="Z21" s="74">
        <v>1.49342</v>
      </c>
      <c r="AA21" s="74">
        <v>28.99</v>
      </c>
      <c r="AB21" s="74">
        <v>3.75</v>
      </c>
      <c r="AC21" s="74">
        <v>0.13361500000000001</v>
      </c>
      <c r="AD21" s="74">
        <v>15.201000000000001</v>
      </c>
      <c r="AE21" s="74">
        <v>6.5805000000000002E-2</v>
      </c>
      <c r="AF21" s="74">
        <v>0</v>
      </c>
      <c r="AG21" s="74">
        <v>0</v>
      </c>
      <c r="AH21" s="74">
        <v>0</v>
      </c>
      <c r="AI21" s="74">
        <v>0</v>
      </c>
      <c r="AJ21" s="69"/>
      <c r="AK21" s="63"/>
    </row>
    <row r="22" spans="1:37" s="1" customFormat="1" ht="20.25">
      <c r="A22" s="5" t="s">
        <v>334</v>
      </c>
      <c r="B22" s="6">
        <v>432</v>
      </c>
      <c r="C22" s="6">
        <v>3046</v>
      </c>
      <c r="D22" s="6">
        <v>100</v>
      </c>
      <c r="E22" s="6" t="s">
        <v>92</v>
      </c>
      <c r="F22" s="6" t="s">
        <v>37</v>
      </c>
      <c r="G22" s="6" t="s">
        <v>215</v>
      </c>
      <c r="H22" s="55">
        <v>3.3149999999999999</v>
      </c>
      <c r="I22" s="13">
        <v>2</v>
      </c>
      <c r="J22" s="8" t="s">
        <v>377</v>
      </c>
      <c r="K22" s="15">
        <v>42282</v>
      </c>
      <c r="L22" s="10" t="s">
        <v>345</v>
      </c>
      <c r="M22" s="74">
        <v>1.2749999999999999</v>
      </c>
      <c r="N22" s="74">
        <v>1.2</v>
      </c>
      <c r="O22" s="74">
        <v>0.42499999999999999</v>
      </c>
      <c r="P22" s="74">
        <v>0.125</v>
      </c>
      <c r="Q22" s="74">
        <v>3.1974399999999998</v>
      </c>
      <c r="R22" s="74">
        <v>3.0249999999999999</v>
      </c>
      <c r="S22" s="74">
        <v>0</v>
      </c>
      <c r="T22" s="74">
        <v>0</v>
      </c>
      <c r="U22" s="74">
        <v>0</v>
      </c>
      <c r="V22" s="74">
        <v>1.99726</v>
      </c>
      <c r="W22" s="74">
        <v>0</v>
      </c>
      <c r="X22" s="74">
        <v>0</v>
      </c>
      <c r="Y22" s="74">
        <v>3.0249999999999995</v>
      </c>
      <c r="Z22" s="74">
        <v>1.2920199999999999</v>
      </c>
      <c r="AA22" s="74">
        <v>75.998000000000005</v>
      </c>
      <c r="AB22" s="74">
        <v>7.2</v>
      </c>
      <c r="AC22" s="74">
        <v>0.68604200000000004</v>
      </c>
      <c r="AD22" s="74">
        <v>62.35</v>
      </c>
      <c r="AE22" s="74">
        <v>0.53738399999999997</v>
      </c>
      <c r="AF22" s="74">
        <v>0</v>
      </c>
      <c r="AG22" s="74">
        <v>0</v>
      </c>
      <c r="AH22" s="74">
        <v>0</v>
      </c>
      <c r="AI22" s="74">
        <v>0</v>
      </c>
      <c r="AJ22" s="69"/>
      <c r="AK22" s="63"/>
    </row>
    <row r="23" spans="1:37" s="1" customFormat="1" ht="20.25">
      <c r="A23" s="5" t="s">
        <v>334</v>
      </c>
      <c r="B23" s="6">
        <v>432</v>
      </c>
      <c r="C23" s="6">
        <v>3048</v>
      </c>
      <c r="D23" s="6">
        <v>100</v>
      </c>
      <c r="E23" s="6" t="s">
        <v>93</v>
      </c>
      <c r="F23" s="6" t="s">
        <v>37</v>
      </c>
      <c r="G23" s="6" t="s">
        <v>216</v>
      </c>
      <c r="H23" s="55">
        <v>13.058999999999999</v>
      </c>
      <c r="I23" s="13">
        <v>4</v>
      </c>
      <c r="J23" s="8" t="s">
        <v>377</v>
      </c>
      <c r="K23" s="15">
        <v>42282</v>
      </c>
      <c r="L23" s="10" t="s">
        <v>345</v>
      </c>
      <c r="M23" s="74">
        <v>9.875</v>
      </c>
      <c r="N23" s="74">
        <v>2.4750000000000001</v>
      </c>
      <c r="O23" s="74">
        <v>0.57499999999999996</v>
      </c>
      <c r="P23" s="74">
        <v>0.35</v>
      </c>
      <c r="Q23" s="74">
        <v>2.2399399999999998</v>
      </c>
      <c r="R23" s="74">
        <v>11.324999999999999</v>
      </c>
      <c r="S23" s="74">
        <v>1.125</v>
      </c>
      <c r="T23" s="74">
        <v>0.45</v>
      </c>
      <c r="U23" s="74">
        <v>0.375</v>
      </c>
      <c r="V23" s="74">
        <v>6.0753399999999997</v>
      </c>
      <c r="W23" s="74">
        <v>0</v>
      </c>
      <c r="X23" s="74">
        <v>0</v>
      </c>
      <c r="Y23" s="74">
        <v>13.274999999999999</v>
      </c>
      <c r="Z23" s="74">
        <v>1.47986</v>
      </c>
      <c r="AA23" s="74">
        <v>135.97999999999999</v>
      </c>
      <c r="AB23" s="74">
        <v>4.0999999999999996</v>
      </c>
      <c r="AC23" s="74">
        <v>0.30199199999999998</v>
      </c>
      <c r="AD23" s="74">
        <v>89.65</v>
      </c>
      <c r="AE23" s="74">
        <v>0.19614300000000001</v>
      </c>
      <c r="AF23" s="74">
        <v>0</v>
      </c>
      <c r="AG23" s="74">
        <v>0</v>
      </c>
      <c r="AH23" s="74">
        <v>0</v>
      </c>
      <c r="AI23" s="74">
        <v>0</v>
      </c>
      <c r="AJ23" s="69"/>
      <c r="AK23" s="63"/>
    </row>
    <row r="24" spans="1:37" ht="20.25">
      <c r="A24" s="5" t="s">
        <v>334</v>
      </c>
      <c r="B24" s="6">
        <v>432</v>
      </c>
      <c r="C24" s="6">
        <v>3188</v>
      </c>
      <c r="D24" s="6">
        <v>101</v>
      </c>
      <c r="E24" s="6" t="s">
        <v>94</v>
      </c>
      <c r="F24" s="6" t="s">
        <v>37</v>
      </c>
      <c r="G24" s="6" t="s">
        <v>217</v>
      </c>
      <c r="H24" s="55">
        <v>5.3380000000000001</v>
      </c>
      <c r="I24" s="13">
        <v>6</v>
      </c>
      <c r="J24" s="72" t="s">
        <v>377</v>
      </c>
      <c r="K24" s="15">
        <v>42282</v>
      </c>
      <c r="L24" s="10" t="s">
        <v>345</v>
      </c>
      <c r="M24" s="74">
        <v>1.85</v>
      </c>
      <c r="N24" s="74">
        <v>1.95</v>
      </c>
      <c r="O24" s="74">
        <v>1</v>
      </c>
      <c r="P24" s="74">
        <v>0.57499999999999996</v>
      </c>
      <c r="Q24" s="74">
        <v>3.7548400000000002</v>
      </c>
      <c r="R24" s="74">
        <v>5.125</v>
      </c>
      <c r="S24" s="74">
        <v>0.25</v>
      </c>
      <c r="T24" s="74">
        <v>0</v>
      </c>
      <c r="U24" s="74">
        <v>0</v>
      </c>
      <c r="V24" s="74">
        <v>3.6633800000000001</v>
      </c>
      <c r="W24" s="74">
        <v>0</v>
      </c>
      <c r="X24" s="74">
        <v>0</v>
      </c>
      <c r="Y24" s="74">
        <v>5.375</v>
      </c>
      <c r="Z24" s="74">
        <v>1.25491</v>
      </c>
      <c r="AA24" s="74">
        <v>39.1</v>
      </c>
      <c r="AB24" s="74">
        <v>6.5</v>
      </c>
      <c r="AC24" s="74">
        <v>0.22667699999999999</v>
      </c>
      <c r="AD24" s="74">
        <v>14.65</v>
      </c>
      <c r="AE24" s="74">
        <v>7.8413999999999998E-2</v>
      </c>
      <c r="AF24" s="74">
        <v>1.3</v>
      </c>
      <c r="AG24" s="74">
        <v>6.9579999999999998E-3</v>
      </c>
      <c r="AH24" s="74">
        <v>0</v>
      </c>
      <c r="AI24" s="74">
        <v>0</v>
      </c>
      <c r="AJ24" s="69"/>
      <c r="AK24" s="63"/>
    </row>
    <row r="25" spans="1:37" ht="20.25">
      <c r="A25" s="5" t="s">
        <v>334</v>
      </c>
      <c r="B25" s="6">
        <v>432</v>
      </c>
      <c r="C25" s="6">
        <v>3188</v>
      </c>
      <c r="D25" s="6">
        <v>101</v>
      </c>
      <c r="E25" s="6" t="s">
        <v>94</v>
      </c>
      <c r="F25" s="6" t="s">
        <v>217</v>
      </c>
      <c r="G25" s="6" t="s">
        <v>37</v>
      </c>
      <c r="H25" s="55">
        <v>5.3380000000000001</v>
      </c>
      <c r="I25" s="13">
        <v>6</v>
      </c>
      <c r="J25" s="6" t="s">
        <v>343</v>
      </c>
      <c r="K25" s="15">
        <v>42282</v>
      </c>
      <c r="L25" s="10" t="s">
        <v>345</v>
      </c>
      <c r="M25" s="74">
        <v>1.3</v>
      </c>
      <c r="N25" s="74">
        <v>2.25</v>
      </c>
      <c r="O25" s="74">
        <v>1.1499999999999999</v>
      </c>
      <c r="P25" s="74">
        <v>0.65</v>
      </c>
      <c r="Q25" s="74">
        <v>3.7494399999999999</v>
      </c>
      <c r="R25" s="74">
        <v>5.25</v>
      </c>
      <c r="S25" s="74">
        <v>0.1</v>
      </c>
      <c r="T25" s="74">
        <v>0</v>
      </c>
      <c r="U25" s="74">
        <v>0</v>
      </c>
      <c r="V25" s="74">
        <v>4.3071999999999999</v>
      </c>
      <c r="W25" s="74">
        <v>0</v>
      </c>
      <c r="X25" s="74">
        <v>0</v>
      </c>
      <c r="Y25" s="74">
        <v>5.35</v>
      </c>
      <c r="Z25" s="74">
        <v>1.2783500000000001</v>
      </c>
      <c r="AA25" s="74">
        <v>169.66</v>
      </c>
      <c r="AB25" s="74">
        <v>4.75</v>
      </c>
      <c r="AC25" s="74">
        <v>0.92081000000000002</v>
      </c>
      <c r="AD25" s="74">
        <v>87.65</v>
      </c>
      <c r="AE25" s="74">
        <v>0.46914299999999998</v>
      </c>
      <c r="AF25" s="74">
        <v>42.311999999999998</v>
      </c>
      <c r="AG25" s="74">
        <v>0.22647300000000001</v>
      </c>
      <c r="AH25" s="74">
        <v>3</v>
      </c>
      <c r="AI25" s="74">
        <v>1.6056999999999998E-2</v>
      </c>
      <c r="AJ25" s="69"/>
      <c r="AK25" s="63"/>
    </row>
    <row r="26" spans="1:37" ht="20.25">
      <c r="A26" s="5" t="s">
        <v>334</v>
      </c>
      <c r="B26" s="6">
        <v>432</v>
      </c>
      <c r="C26" s="6">
        <v>3188</v>
      </c>
      <c r="D26" s="6">
        <v>102</v>
      </c>
      <c r="E26" s="6" t="s">
        <v>95</v>
      </c>
      <c r="F26" s="6" t="s">
        <v>218</v>
      </c>
      <c r="G26" s="6" t="s">
        <v>219</v>
      </c>
      <c r="H26" s="55">
        <v>2.0590000000000002</v>
      </c>
      <c r="I26" s="6">
        <v>2</v>
      </c>
      <c r="J26" s="6" t="s">
        <v>343</v>
      </c>
      <c r="K26" s="15">
        <v>42282</v>
      </c>
      <c r="L26" s="10" t="s">
        <v>345</v>
      </c>
      <c r="M26" s="74">
        <v>1.5</v>
      </c>
      <c r="N26" s="74">
        <v>0.25</v>
      </c>
      <c r="O26" s="74">
        <v>0.1</v>
      </c>
      <c r="P26" s="74">
        <v>0.22500000000000001</v>
      </c>
      <c r="Q26" s="74">
        <v>3.2858999999999998</v>
      </c>
      <c r="R26" s="74">
        <v>1.7749999999999999</v>
      </c>
      <c r="S26" s="74">
        <v>0.2</v>
      </c>
      <c r="T26" s="74">
        <v>7.4999999999999997E-2</v>
      </c>
      <c r="U26" s="74">
        <v>2.5000000000000001E-2</v>
      </c>
      <c r="V26" s="74">
        <v>5.88408</v>
      </c>
      <c r="W26" s="74">
        <v>0</v>
      </c>
      <c r="X26" s="74">
        <v>0</v>
      </c>
      <c r="Y26" s="74">
        <v>2.0750000000000002</v>
      </c>
      <c r="Z26" s="74">
        <v>0.94733999999999996</v>
      </c>
      <c r="AA26" s="74">
        <v>148.62</v>
      </c>
      <c r="AB26" s="74">
        <v>3.5</v>
      </c>
      <c r="AC26" s="74">
        <v>2.0865879999999999</v>
      </c>
      <c r="AD26" s="74">
        <v>145.26</v>
      </c>
      <c r="AE26" s="74">
        <v>2.0156800000000001</v>
      </c>
      <c r="AF26" s="74">
        <v>0</v>
      </c>
      <c r="AG26" s="74">
        <v>0</v>
      </c>
      <c r="AH26" s="74">
        <v>0</v>
      </c>
      <c r="AI26" s="74">
        <v>0</v>
      </c>
      <c r="AJ26" s="69"/>
      <c r="AK26" s="63"/>
    </row>
    <row r="27" spans="1:37" ht="20.25">
      <c r="A27" s="5" t="s">
        <v>334</v>
      </c>
      <c r="B27" s="6">
        <v>432</v>
      </c>
      <c r="C27" s="6">
        <v>3222</v>
      </c>
      <c r="D27" s="6">
        <v>100</v>
      </c>
      <c r="E27" s="6" t="s">
        <v>96</v>
      </c>
      <c r="F27" s="6" t="s">
        <v>37</v>
      </c>
      <c r="G27" s="6" t="s">
        <v>220</v>
      </c>
      <c r="H27" s="55">
        <v>26.219000000000001</v>
      </c>
      <c r="I27" s="6">
        <v>2</v>
      </c>
      <c r="J27" s="8" t="s">
        <v>377</v>
      </c>
      <c r="K27" s="15">
        <v>42282</v>
      </c>
      <c r="L27" s="10" t="s">
        <v>345</v>
      </c>
      <c r="M27" s="74">
        <v>17.05</v>
      </c>
      <c r="N27" s="74">
        <v>5.0250000000000004</v>
      </c>
      <c r="O27" s="74">
        <v>2.5249999999999999</v>
      </c>
      <c r="P27" s="74">
        <v>1.85</v>
      </c>
      <c r="Q27" s="74">
        <v>2.6048900000000001</v>
      </c>
      <c r="R27" s="74">
        <v>21.574999999999999</v>
      </c>
      <c r="S27" s="74">
        <v>3.35</v>
      </c>
      <c r="T27" s="74">
        <v>0.77500000000000002</v>
      </c>
      <c r="U27" s="74">
        <v>0.75</v>
      </c>
      <c r="V27" s="74">
        <v>7.03017</v>
      </c>
      <c r="W27" s="74">
        <v>0</v>
      </c>
      <c r="X27" s="74">
        <v>0</v>
      </c>
      <c r="Y27" s="74">
        <v>26.450000000000003</v>
      </c>
      <c r="Z27" s="74">
        <v>1.4556800000000001</v>
      </c>
      <c r="AA27" s="74">
        <v>63.99</v>
      </c>
      <c r="AB27" s="74">
        <v>9.5</v>
      </c>
      <c r="AC27" s="74">
        <v>7.4908000000000002E-2</v>
      </c>
      <c r="AD27" s="74">
        <v>55.62</v>
      </c>
      <c r="AE27" s="74">
        <v>6.0609999999999997E-2</v>
      </c>
      <c r="AF27" s="74">
        <v>0</v>
      </c>
      <c r="AG27" s="74">
        <v>0</v>
      </c>
      <c r="AH27" s="74">
        <v>0</v>
      </c>
      <c r="AI27" s="74">
        <v>0</v>
      </c>
      <c r="AJ27" s="69"/>
      <c r="AK27" s="63"/>
    </row>
    <row r="28" spans="1:37" ht="20.25">
      <c r="A28" s="5" t="s">
        <v>334</v>
      </c>
      <c r="B28" s="6">
        <v>432</v>
      </c>
      <c r="C28" s="6">
        <v>3222</v>
      </c>
      <c r="D28" s="6">
        <v>100</v>
      </c>
      <c r="E28" s="6" t="s">
        <v>96</v>
      </c>
      <c r="F28" s="6" t="s">
        <v>220</v>
      </c>
      <c r="G28" s="6" t="s">
        <v>37</v>
      </c>
      <c r="H28" s="55">
        <v>26.219000000000001</v>
      </c>
      <c r="I28" s="6">
        <v>2</v>
      </c>
      <c r="J28" s="6" t="s">
        <v>343</v>
      </c>
      <c r="K28" s="15">
        <v>42282</v>
      </c>
      <c r="L28" s="10" t="s">
        <v>345</v>
      </c>
      <c r="M28" s="74">
        <v>20.100000000000001</v>
      </c>
      <c r="N28" s="74">
        <v>4.4249999999999998</v>
      </c>
      <c r="O28" s="74">
        <v>1.5</v>
      </c>
      <c r="P28" s="74">
        <v>0.4</v>
      </c>
      <c r="Q28" s="74">
        <v>2.1555</v>
      </c>
      <c r="R28" s="74">
        <v>23.4</v>
      </c>
      <c r="S28" s="74">
        <v>2.0750000000000002</v>
      </c>
      <c r="T28" s="74">
        <v>0.65</v>
      </c>
      <c r="U28" s="74">
        <v>0.3</v>
      </c>
      <c r="V28" s="74">
        <v>5.2883599999999999</v>
      </c>
      <c r="W28" s="74">
        <v>0</v>
      </c>
      <c r="X28" s="74">
        <v>0</v>
      </c>
      <c r="Y28" s="74">
        <v>26.425000000000001</v>
      </c>
      <c r="Z28" s="74">
        <v>1.1682900000000001</v>
      </c>
      <c r="AA28" s="74">
        <v>62.1</v>
      </c>
      <c r="AB28" s="74">
        <v>8.0020000000000007</v>
      </c>
      <c r="AC28" s="74">
        <v>7.2031999999999999E-2</v>
      </c>
      <c r="AD28" s="74">
        <v>154.6</v>
      </c>
      <c r="AE28" s="74">
        <v>0.16847100000000001</v>
      </c>
      <c r="AF28" s="74">
        <v>0</v>
      </c>
      <c r="AG28" s="74">
        <v>0</v>
      </c>
      <c r="AH28" s="74">
        <v>0</v>
      </c>
      <c r="AI28" s="74">
        <v>0</v>
      </c>
      <c r="AJ28" s="69"/>
      <c r="AK28" s="63"/>
    </row>
    <row r="29" spans="1:37" ht="20.25">
      <c r="A29" s="5" t="s">
        <v>334</v>
      </c>
      <c r="B29" s="6">
        <v>432</v>
      </c>
      <c r="C29" s="6">
        <v>3224</v>
      </c>
      <c r="D29" s="6">
        <v>101</v>
      </c>
      <c r="E29" s="6" t="s">
        <v>97</v>
      </c>
      <c r="F29" s="6" t="s">
        <v>37</v>
      </c>
      <c r="G29" s="6" t="s">
        <v>221</v>
      </c>
      <c r="H29" s="55">
        <v>10</v>
      </c>
      <c r="I29" s="6">
        <v>2</v>
      </c>
      <c r="J29" s="8" t="s">
        <v>377</v>
      </c>
      <c r="K29" s="15">
        <v>42282</v>
      </c>
      <c r="L29" s="10" t="s">
        <v>345</v>
      </c>
      <c r="M29" s="74">
        <v>4.8</v>
      </c>
      <c r="N29" s="74">
        <v>3.0249999999999999</v>
      </c>
      <c r="O29" s="74">
        <v>1.4750000000000001</v>
      </c>
      <c r="P29" s="74">
        <v>0.72499999999999998</v>
      </c>
      <c r="Q29" s="74">
        <v>2.9321700000000002</v>
      </c>
      <c r="R29" s="74">
        <v>9.15</v>
      </c>
      <c r="S29" s="74">
        <v>0.55000000000000004</v>
      </c>
      <c r="T29" s="74">
        <v>0.125</v>
      </c>
      <c r="U29" s="74">
        <v>0.2</v>
      </c>
      <c r="V29" s="74">
        <v>4.69733</v>
      </c>
      <c r="W29" s="74">
        <v>0</v>
      </c>
      <c r="X29" s="74">
        <v>0</v>
      </c>
      <c r="Y29" s="74">
        <v>10.024999999999999</v>
      </c>
      <c r="Z29" s="74">
        <v>1.19868</v>
      </c>
      <c r="AA29" s="74">
        <v>48.63</v>
      </c>
      <c r="AB29" s="74">
        <v>5.625</v>
      </c>
      <c r="AC29" s="74">
        <v>0.146979</v>
      </c>
      <c r="AD29" s="74">
        <v>37.979999999999997</v>
      </c>
      <c r="AE29" s="74">
        <v>0.108514</v>
      </c>
      <c r="AF29" s="74">
        <v>0</v>
      </c>
      <c r="AG29" s="74">
        <v>0</v>
      </c>
      <c r="AH29" s="74">
        <v>0</v>
      </c>
      <c r="AI29" s="74">
        <v>0</v>
      </c>
      <c r="AJ29" s="69"/>
      <c r="AK29" s="63"/>
    </row>
    <row r="30" spans="1:37" ht="20.25">
      <c r="A30" s="5" t="s">
        <v>334</v>
      </c>
      <c r="B30" s="6">
        <v>432</v>
      </c>
      <c r="C30" s="6">
        <v>3224</v>
      </c>
      <c r="D30" s="6">
        <v>102</v>
      </c>
      <c r="E30" s="6" t="s">
        <v>98</v>
      </c>
      <c r="F30" s="6" t="s">
        <v>221</v>
      </c>
      <c r="G30" s="6" t="s">
        <v>222</v>
      </c>
      <c r="H30" s="55">
        <v>21.010999999999999</v>
      </c>
      <c r="I30" s="6">
        <v>2</v>
      </c>
      <c r="J30" s="8" t="s">
        <v>377</v>
      </c>
      <c r="K30" s="15">
        <v>42282</v>
      </c>
      <c r="L30" s="10" t="s">
        <v>345</v>
      </c>
      <c r="M30" s="74">
        <v>14.375</v>
      </c>
      <c r="N30" s="74">
        <v>4.95</v>
      </c>
      <c r="O30" s="74">
        <v>1.5</v>
      </c>
      <c r="P30" s="74">
        <v>0.2</v>
      </c>
      <c r="Q30" s="74">
        <v>2.2963100000000001</v>
      </c>
      <c r="R30" s="74">
        <v>20.6</v>
      </c>
      <c r="S30" s="74">
        <v>0.42499999999999999</v>
      </c>
      <c r="T30" s="74">
        <v>0</v>
      </c>
      <c r="U30" s="74">
        <v>0</v>
      </c>
      <c r="V30" s="74">
        <v>3.8427799999999999</v>
      </c>
      <c r="W30" s="74">
        <v>0</v>
      </c>
      <c r="X30" s="74">
        <v>0</v>
      </c>
      <c r="Y30" s="74">
        <v>21.024999999999999</v>
      </c>
      <c r="Z30" s="74">
        <v>1.4588300000000001</v>
      </c>
      <c r="AA30" s="74">
        <v>21.6</v>
      </c>
      <c r="AB30" s="74">
        <v>4.42</v>
      </c>
      <c r="AC30" s="74">
        <v>3.2377999999999997E-2</v>
      </c>
      <c r="AD30" s="74">
        <v>6.31</v>
      </c>
      <c r="AE30" s="74">
        <v>8.5810000000000001E-3</v>
      </c>
      <c r="AF30" s="74">
        <v>0</v>
      </c>
      <c r="AG30" s="74">
        <v>0</v>
      </c>
      <c r="AH30" s="74">
        <v>0</v>
      </c>
      <c r="AI30" s="74">
        <v>0</v>
      </c>
      <c r="AJ30" s="69"/>
      <c r="AK30" s="63"/>
    </row>
    <row r="31" spans="1:37" ht="20.25">
      <c r="A31" s="5" t="s">
        <v>334</v>
      </c>
      <c r="B31" s="6">
        <v>432</v>
      </c>
      <c r="C31" s="6">
        <v>3250</v>
      </c>
      <c r="D31" s="6">
        <v>100</v>
      </c>
      <c r="E31" s="6" t="s">
        <v>100</v>
      </c>
      <c r="F31" s="6" t="s">
        <v>224</v>
      </c>
      <c r="G31" s="6" t="s">
        <v>37</v>
      </c>
      <c r="H31" s="55">
        <v>12.023</v>
      </c>
      <c r="I31" s="6">
        <v>2</v>
      </c>
      <c r="J31" s="6" t="s">
        <v>343</v>
      </c>
      <c r="K31" s="15">
        <v>42282</v>
      </c>
      <c r="L31" s="10" t="s">
        <v>345</v>
      </c>
      <c r="M31" s="74">
        <v>6</v>
      </c>
      <c r="N31" s="74">
        <v>2.5750000000000002</v>
      </c>
      <c r="O31" s="74">
        <v>1.675</v>
      </c>
      <c r="P31" s="74">
        <v>1.7250000000000001</v>
      </c>
      <c r="Q31" s="74">
        <v>3.2662800000000001</v>
      </c>
      <c r="R31" s="74">
        <v>10.25</v>
      </c>
      <c r="S31" s="74">
        <v>0.875</v>
      </c>
      <c r="T31" s="74">
        <v>0.42499999999999999</v>
      </c>
      <c r="U31" s="74">
        <v>0.42499999999999999</v>
      </c>
      <c r="V31" s="74">
        <v>5.2207100000000004</v>
      </c>
      <c r="W31" s="74">
        <v>0</v>
      </c>
      <c r="X31" s="74">
        <v>0</v>
      </c>
      <c r="Y31" s="74">
        <v>11.975</v>
      </c>
      <c r="Z31" s="74">
        <v>1.4658599999999999</v>
      </c>
      <c r="AA31" s="74">
        <v>298.11739999999998</v>
      </c>
      <c r="AB31" s="74">
        <v>2.9750000000000001</v>
      </c>
      <c r="AC31" s="74">
        <v>0.71197999999999995</v>
      </c>
      <c r="AD31" s="74">
        <v>123.6</v>
      </c>
      <c r="AE31" s="74">
        <v>0.29372300000000001</v>
      </c>
      <c r="AF31" s="74">
        <v>3.2850000000000001</v>
      </c>
      <c r="AG31" s="74">
        <v>7.8059999999999996E-3</v>
      </c>
      <c r="AH31" s="74">
        <v>0</v>
      </c>
      <c r="AI31" s="74">
        <v>0</v>
      </c>
      <c r="AJ31" s="69"/>
      <c r="AK31" s="63"/>
    </row>
    <row r="32" spans="1:37" ht="20.25">
      <c r="A32" s="5" t="s">
        <v>334</v>
      </c>
      <c r="B32" s="6">
        <v>432</v>
      </c>
      <c r="C32" s="6">
        <v>3261</v>
      </c>
      <c r="D32" s="6">
        <v>200</v>
      </c>
      <c r="E32" s="6" t="s">
        <v>101</v>
      </c>
      <c r="F32" s="6" t="s">
        <v>225</v>
      </c>
      <c r="G32" s="6" t="s">
        <v>226</v>
      </c>
      <c r="H32" s="55">
        <v>11.48</v>
      </c>
      <c r="I32" s="6">
        <v>2</v>
      </c>
      <c r="J32" s="6" t="s">
        <v>343</v>
      </c>
      <c r="K32" s="15">
        <v>42282</v>
      </c>
      <c r="L32" s="10" t="s">
        <v>345</v>
      </c>
      <c r="M32" s="74">
        <v>8.5250000000000004</v>
      </c>
      <c r="N32" s="74">
        <v>2.0499999999999998</v>
      </c>
      <c r="O32" s="74">
        <v>0.97499999999999998</v>
      </c>
      <c r="P32" s="74">
        <v>0.47499999999999998</v>
      </c>
      <c r="Q32" s="74">
        <v>2.4602300000000001</v>
      </c>
      <c r="R32" s="74">
        <v>10.625</v>
      </c>
      <c r="S32" s="74">
        <v>0.47499999999999998</v>
      </c>
      <c r="T32" s="74">
        <v>0.42499999999999999</v>
      </c>
      <c r="U32" s="74">
        <v>0.5</v>
      </c>
      <c r="V32" s="74">
        <v>4.9362199999999996</v>
      </c>
      <c r="W32" s="74">
        <v>0</v>
      </c>
      <c r="X32" s="74">
        <v>0</v>
      </c>
      <c r="Y32" s="74">
        <v>12.024999999999999</v>
      </c>
      <c r="Z32" s="74">
        <v>1.36697</v>
      </c>
      <c r="AA32" s="74">
        <v>27.82</v>
      </c>
      <c r="AB32" s="74">
        <v>3.4</v>
      </c>
      <c r="AC32" s="74">
        <v>7.3469000000000007E-2</v>
      </c>
      <c r="AD32" s="74">
        <v>14.95</v>
      </c>
      <c r="AE32" s="74">
        <v>3.7207999999999998E-2</v>
      </c>
      <c r="AF32" s="74">
        <v>0</v>
      </c>
      <c r="AG32" s="74">
        <v>0</v>
      </c>
      <c r="AH32" s="74">
        <v>0</v>
      </c>
      <c r="AI32" s="74">
        <v>0</v>
      </c>
      <c r="AJ32" s="69"/>
      <c r="AK32" s="63"/>
    </row>
    <row r="33" spans="1:37" ht="20.25">
      <c r="A33" s="5" t="s">
        <v>334</v>
      </c>
      <c r="B33" s="6">
        <v>432</v>
      </c>
      <c r="C33" s="6">
        <v>3314</v>
      </c>
      <c r="D33" s="6">
        <v>101</v>
      </c>
      <c r="E33" s="6" t="s">
        <v>103</v>
      </c>
      <c r="F33" s="6" t="s">
        <v>37</v>
      </c>
      <c r="G33" s="6" t="s">
        <v>229</v>
      </c>
      <c r="H33" s="55">
        <v>4.1870000000000003</v>
      </c>
      <c r="I33" s="6">
        <v>2</v>
      </c>
      <c r="J33" s="8" t="s">
        <v>377</v>
      </c>
      <c r="K33" s="15">
        <v>42282</v>
      </c>
      <c r="L33" s="10" t="s">
        <v>345</v>
      </c>
      <c r="M33" s="74">
        <v>1.8</v>
      </c>
      <c r="N33" s="74">
        <v>0.875</v>
      </c>
      <c r="O33" s="74">
        <v>0.8</v>
      </c>
      <c r="P33" s="74">
        <v>0.72499999999999998</v>
      </c>
      <c r="Q33" s="74">
        <v>3.6369600000000002</v>
      </c>
      <c r="R33" s="74">
        <v>3.3250000000000002</v>
      </c>
      <c r="S33" s="74">
        <v>0.625</v>
      </c>
      <c r="T33" s="74">
        <v>0.15</v>
      </c>
      <c r="U33" s="74">
        <v>0.1</v>
      </c>
      <c r="V33" s="74">
        <v>6.4170999999999996</v>
      </c>
      <c r="W33" s="73">
        <v>0.125</v>
      </c>
      <c r="X33" s="73">
        <v>2.5000000000000001E-2</v>
      </c>
      <c r="Y33" s="73">
        <v>4.0750000000000002</v>
      </c>
      <c r="Z33" s="74">
        <v>1.1819900000000001</v>
      </c>
      <c r="AA33" s="74">
        <v>156.74</v>
      </c>
      <c r="AB33" s="74">
        <v>10.36</v>
      </c>
      <c r="AC33" s="74">
        <v>1.1049169999999999</v>
      </c>
      <c r="AD33" s="74">
        <v>125.63</v>
      </c>
      <c r="AE33" s="74">
        <v>0.85727900000000001</v>
      </c>
      <c r="AF33" s="74">
        <v>0</v>
      </c>
      <c r="AG33" s="74">
        <v>0</v>
      </c>
      <c r="AH33" s="74">
        <v>0</v>
      </c>
      <c r="AI33" s="74">
        <v>0</v>
      </c>
      <c r="AJ33" s="69"/>
      <c r="AK33" s="63"/>
    </row>
    <row r="34" spans="1:37" ht="20.25">
      <c r="A34" s="5" t="s">
        <v>334</v>
      </c>
      <c r="B34" s="6">
        <v>432</v>
      </c>
      <c r="C34" s="6">
        <v>3314</v>
      </c>
      <c r="D34" s="6">
        <v>102</v>
      </c>
      <c r="E34" s="6" t="s">
        <v>104</v>
      </c>
      <c r="F34" s="6" t="s">
        <v>230</v>
      </c>
      <c r="G34" s="6" t="s">
        <v>231</v>
      </c>
      <c r="H34" s="55">
        <v>7.0039999999999996</v>
      </c>
      <c r="I34" s="6">
        <v>2</v>
      </c>
      <c r="J34" s="8" t="s">
        <v>377</v>
      </c>
      <c r="K34" s="15">
        <v>42282</v>
      </c>
      <c r="L34" s="10" t="s">
        <v>345</v>
      </c>
      <c r="M34" s="74">
        <v>4.3</v>
      </c>
      <c r="N34" s="74">
        <v>1.4750000000000001</v>
      </c>
      <c r="O34" s="74">
        <v>0.52500000000000002</v>
      </c>
      <c r="P34" s="74">
        <v>0.67500000000000004</v>
      </c>
      <c r="Q34" s="74">
        <v>2.81047</v>
      </c>
      <c r="R34" s="74">
        <v>4.45</v>
      </c>
      <c r="S34" s="74">
        <v>1.75</v>
      </c>
      <c r="T34" s="74">
        <v>0.75</v>
      </c>
      <c r="U34" s="74">
        <v>2.5000000000000001E-2</v>
      </c>
      <c r="V34" s="74">
        <v>8.3153000000000006</v>
      </c>
      <c r="W34" s="74">
        <v>0</v>
      </c>
      <c r="X34" s="74">
        <v>0</v>
      </c>
      <c r="Y34" s="74">
        <v>6.9750000000000005</v>
      </c>
      <c r="Z34" s="74">
        <v>1.8370500000000001</v>
      </c>
      <c r="AA34" s="74">
        <v>139.66800000000001</v>
      </c>
      <c r="AB34" s="74">
        <v>1.2</v>
      </c>
      <c r="AC34" s="74">
        <v>0.57219500000000001</v>
      </c>
      <c r="AD34" s="74">
        <v>116.39</v>
      </c>
      <c r="AE34" s="74">
        <v>0.47478999999999999</v>
      </c>
      <c r="AF34" s="74">
        <v>4.3</v>
      </c>
      <c r="AG34" s="74">
        <v>1.7541000000000001E-2</v>
      </c>
      <c r="AH34" s="74">
        <v>0</v>
      </c>
      <c r="AI34" s="74">
        <v>0</v>
      </c>
      <c r="AJ34" s="69"/>
      <c r="AK34" s="63"/>
    </row>
    <row r="35" spans="1:37" ht="20.25">
      <c r="A35" s="5" t="s">
        <v>334</v>
      </c>
      <c r="B35" s="6">
        <v>432</v>
      </c>
      <c r="C35" s="6">
        <v>3385</v>
      </c>
      <c r="D35" s="6">
        <v>100</v>
      </c>
      <c r="E35" s="6" t="s">
        <v>105</v>
      </c>
      <c r="F35" s="6" t="s">
        <v>37</v>
      </c>
      <c r="G35" s="6" t="s">
        <v>232</v>
      </c>
      <c r="H35" s="55">
        <v>2.35</v>
      </c>
      <c r="I35" s="6">
        <v>4</v>
      </c>
      <c r="J35" s="6" t="s">
        <v>379</v>
      </c>
      <c r="K35" s="15">
        <v>42282</v>
      </c>
      <c r="L35" s="10" t="s">
        <v>345</v>
      </c>
      <c r="M35" s="74">
        <v>1.7749999999999999</v>
      </c>
      <c r="N35" s="74">
        <v>0.375</v>
      </c>
      <c r="O35" s="74">
        <v>0.2</v>
      </c>
      <c r="P35" s="74">
        <v>0.05</v>
      </c>
      <c r="Q35" s="74">
        <v>2.25969</v>
      </c>
      <c r="R35" s="74">
        <v>2.0499999999999998</v>
      </c>
      <c r="S35" s="74">
        <v>0.22500000000000001</v>
      </c>
      <c r="T35" s="74">
        <v>7.4999999999999997E-2</v>
      </c>
      <c r="U35" s="74">
        <v>0.05</v>
      </c>
      <c r="V35" s="74">
        <v>5.9194000000000004</v>
      </c>
      <c r="W35" s="74">
        <v>0</v>
      </c>
      <c r="X35" s="74">
        <v>0</v>
      </c>
      <c r="Y35" s="74">
        <v>2.4</v>
      </c>
      <c r="Z35" s="74">
        <v>1.4595499999999999</v>
      </c>
      <c r="AA35" s="74">
        <v>105.67</v>
      </c>
      <c r="AB35" s="74">
        <v>3.65</v>
      </c>
      <c r="AC35" s="74">
        <v>1.3069299999999999</v>
      </c>
      <c r="AD35" s="74">
        <v>87.65</v>
      </c>
      <c r="AE35" s="74">
        <v>1.065653</v>
      </c>
      <c r="AF35" s="74">
        <v>0</v>
      </c>
      <c r="AG35" s="74">
        <v>0</v>
      </c>
      <c r="AH35" s="74">
        <v>0</v>
      </c>
      <c r="AI35" s="74">
        <v>0</v>
      </c>
      <c r="AJ35" s="69"/>
      <c r="AK35" s="63"/>
    </row>
    <row r="36" spans="1:37" ht="20.25">
      <c r="A36" s="5" t="s">
        <v>334</v>
      </c>
      <c r="B36" s="6">
        <v>432</v>
      </c>
      <c r="C36" s="6">
        <v>3385</v>
      </c>
      <c r="D36" s="6">
        <v>100</v>
      </c>
      <c r="E36" s="6" t="s">
        <v>105</v>
      </c>
      <c r="F36" s="6" t="s">
        <v>232</v>
      </c>
      <c r="G36" s="6" t="s">
        <v>37</v>
      </c>
      <c r="H36" s="55">
        <v>2.35</v>
      </c>
      <c r="I36" s="6">
        <v>4</v>
      </c>
      <c r="J36" s="6" t="s">
        <v>340</v>
      </c>
      <c r="K36" s="15">
        <v>42282</v>
      </c>
      <c r="L36" s="10" t="s">
        <v>345</v>
      </c>
      <c r="M36" s="74">
        <v>1.175</v>
      </c>
      <c r="N36" s="74">
        <v>0.82499999999999996</v>
      </c>
      <c r="O36" s="74">
        <v>0.22500000000000001</v>
      </c>
      <c r="P36" s="74">
        <v>0.125</v>
      </c>
      <c r="Q36" s="74">
        <v>2.7910599999999999</v>
      </c>
      <c r="R36" s="74">
        <v>1.45</v>
      </c>
      <c r="S36" s="74">
        <v>0.47499999999999998</v>
      </c>
      <c r="T36" s="74">
        <v>0.25</v>
      </c>
      <c r="U36" s="74">
        <v>0.17499999999999999</v>
      </c>
      <c r="V36" s="74">
        <v>9.8272700000000004</v>
      </c>
      <c r="W36" s="74">
        <v>0</v>
      </c>
      <c r="X36" s="74">
        <v>0</v>
      </c>
      <c r="Y36" s="74">
        <v>2.35</v>
      </c>
      <c r="Z36" s="74">
        <v>1.37293</v>
      </c>
      <c r="AA36" s="74">
        <v>20.69</v>
      </c>
      <c r="AB36" s="74">
        <v>4.9800000000000004</v>
      </c>
      <c r="AC36" s="74">
        <v>0.28182400000000002</v>
      </c>
      <c r="AD36" s="74">
        <v>2.3199999999999998</v>
      </c>
      <c r="AE36" s="74">
        <v>2.8206999999999999E-2</v>
      </c>
      <c r="AF36" s="74">
        <v>0</v>
      </c>
      <c r="AG36" s="74">
        <v>0</v>
      </c>
      <c r="AH36" s="74">
        <v>0</v>
      </c>
      <c r="AI36" s="74">
        <v>0</v>
      </c>
      <c r="AJ36" s="69"/>
      <c r="AK36" s="63"/>
    </row>
    <row r="37" spans="1:37" ht="20.25">
      <c r="A37" s="5" t="s">
        <v>334</v>
      </c>
      <c r="B37" s="6">
        <v>432</v>
      </c>
      <c r="C37" s="6">
        <v>3560</v>
      </c>
      <c r="D37" s="6">
        <v>100</v>
      </c>
      <c r="E37" s="6" t="s">
        <v>106</v>
      </c>
      <c r="F37" s="6" t="s">
        <v>37</v>
      </c>
      <c r="G37" s="6" t="s">
        <v>233</v>
      </c>
      <c r="H37" s="55">
        <v>0.69</v>
      </c>
      <c r="I37" s="6">
        <v>2</v>
      </c>
      <c r="J37" s="8" t="s">
        <v>377</v>
      </c>
      <c r="K37" s="15">
        <v>42282</v>
      </c>
      <c r="L37" s="10" t="s">
        <v>345</v>
      </c>
      <c r="M37" s="74">
        <v>0.72499999999999998</v>
      </c>
      <c r="N37" s="74">
        <v>0.15</v>
      </c>
      <c r="O37" s="74">
        <v>0.1</v>
      </c>
      <c r="P37" s="74">
        <v>0</v>
      </c>
      <c r="Q37" s="74">
        <v>2.1689699999999998</v>
      </c>
      <c r="R37" s="74">
        <v>0.97499999999999998</v>
      </c>
      <c r="S37" s="74">
        <v>0</v>
      </c>
      <c r="T37" s="74">
        <v>0</v>
      </c>
      <c r="U37" s="74">
        <v>0</v>
      </c>
      <c r="V37" s="74">
        <v>4.9264400000000004</v>
      </c>
      <c r="W37" s="74">
        <v>0</v>
      </c>
      <c r="X37" s="74">
        <v>0</v>
      </c>
      <c r="Y37" s="74">
        <v>0.97499999999999998</v>
      </c>
      <c r="Z37" s="74">
        <v>1.3912800000000001</v>
      </c>
      <c r="AA37" s="74">
        <v>5.2</v>
      </c>
      <c r="AB37" s="74">
        <v>2.35</v>
      </c>
      <c r="AC37" s="74">
        <v>0.26397500000000002</v>
      </c>
      <c r="AD37" s="74">
        <v>0.32</v>
      </c>
      <c r="AE37" s="74">
        <v>1.3251000000000001E-2</v>
      </c>
      <c r="AF37" s="74">
        <v>0</v>
      </c>
      <c r="AG37" s="74">
        <v>0</v>
      </c>
      <c r="AH37" s="74">
        <v>0</v>
      </c>
      <c r="AI37" s="74">
        <v>0</v>
      </c>
      <c r="AJ37" s="69"/>
      <c r="AK37" s="63"/>
    </row>
    <row r="38" spans="1:37" ht="20.25">
      <c r="A38" s="5" t="s">
        <v>334</v>
      </c>
      <c r="B38" s="6">
        <v>432</v>
      </c>
      <c r="C38" s="6">
        <v>3565</v>
      </c>
      <c r="D38" s="6">
        <v>100</v>
      </c>
      <c r="E38" s="6" t="s">
        <v>107</v>
      </c>
      <c r="F38" s="6" t="s">
        <v>37</v>
      </c>
      <c r="G38" s="6" t="s">
        <v>234</v>
      </c>
      <c r="H38" s="55">
        <v>0.625</v>
      </c>
      <c r="I38" s="6">
        <v>2</v>
      </c>
      <c r="J38" s="8" t="s">
        <v>377</v>
      </c>
      <c r="K38" s="15">
        <v>42282</v>
      </c>
      <c r="L38" s="10" t="s">
        <v>345</v>
      </c>
      <c r="M38" s="74">
        <v>0.22500000000000001</v>
      </c>
      <c r="N38" s="74">
        <v>0.15</v>
      </c>
      <c r="O38" s="74">
        <v>0.15</v>
      </c>
      <c r="P38" s="74">
        <v>0.05</v>
      </c>
      <c r="Q38" s="74">
        <v>3.0230399999999999</v>
      </c>
      <c r="R38" s="74">
        <v>0.45</v>
      </c>
      <c r="S38" s="74">
        <v>7.4999999999999997E-2</v>
      </c>
      <c r="T38" s="74">
        <v>0.05</v>
      </c>
      <c r="U38" s="74">
        <v>0</v>
      </c>
      <c r="V38" s="74">
        <v>6.4569599999999996</v>
      </c>
      <c r="W38" s="74">
        <v>0</v>
      </c>
      <c r="X38" s="74">
        <v>0</v>
      </c>
      <c r="Y38" s="74">
        <v>0.57500000000000007</v>
      </c>
      <c r="Z38" s="74">
        <v>1.14622</v>
      </c>
      <c r="AA38" s="74">
        <v>158.66</v>
      </c>
      <c r="AB38" s="74">
        <v>21.3</v>
      </c>
      <c r="AC38" s="74">
        <v>7.7398860000000003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69"/>
      <c r="AK38" s="63"/>
    </row>
    <row r="39" spans="1:37" ht="20.25">
      <c r="A39" s="5" t="s">
        <v>334</v>
      </c>
      <c r="B39" s="6">
        <v>432</v>
      </c>
      <c r="C39" s="6">
        <v>3566</v>
      </c>
      <c r="D39" s="6">
        <v>100</v>
      </c>
      <c r="E39" s="6" t="s">
        <v>108</v>
      </c>
      <c r="F39" s="6" t="s">
        <v>235</v>
      </c>
      <c r="G39" s="6" t="s">
        <v>37</v>
      </c>
      <c r="H39" s="55">
        <v>2.903</v>
      </c>
      <c r="I39" s="6">
        <v>2</v>
      </c>
      <c r="J39" s="6" t="s">
        <v>343</v>
      </c>
      <c r="K39" s="15">
        <v>42282</v>
      </c>
      <c r="L39" s="10" t="s">
        <v>345</v>
      </c>
      <c r="M39" s="74">
        <v>1.4</v>
      </c>
      <c r="N39" s="74">
        <v>0.8</v>
      </c>
      <c r="O39" s="74">
        <v>0.47499999999999998</v>
      </c>
      <c r="P39" s="74">
        <v>0.15</v>
      </c>
      <c r="Q39" s="74">
        <v>2.98726</v>
      </c>
      <c r="R39" s="74">
        <v>2.8</v>
      </c>
      <c r="S39" s="74">
        <v>2.5000000000000001E-2</v>
      </c>
      <c r="T39" s="74">
        <v>0</v>
      </c>
      <c r="U39" s="74">
        <v>0</v>
      </c>
      <c r="V39" s="74">
        <v>3.9791099999999999</v>
      </c>
      <c r="W39" s="74">
        <v>0</v>
      </c>
      <c r="X39" s="74">
        <v>0</v>
      </c>
      <c r="Y39" s="74">
        <v>2.8250000000000002</v>
      </c>
      <c r="Z39" s="74">
        <v>1.0760000000000001</v>
      </c>
      <c r="AA39" s="74">
        <v>147.59</v>
      </c>
      <c r="AB39" s="74">
        <v>0.33600000000000002</v>
      </c>
      <c r="AC39" s="74">
        <v>1.4542390000000001</v>
      </c>
      <c r="AD39" s="74">
        <v>159.6</v>
      </c>
      <c r="AE39" s="74">
        <v>1.570789</v>
      </c>
      <c r="AF39" s="74">
        <v>0</v>
      </c>
      <c r="AG39" s="74">
        <v>0</v>
      </c>
      <c r="AH39" s="74">
        <v>0</v>
      </c>
      <c r="AI39" s="74">
        <v>0</v>
      </c>
      <c r="AJ39" s="69"/>
      <c r="AK39" s="63"/>
    </row>
    <row r="40" spans="1:37" ht="20.25">
      <c r="E40" s="102"/>
      <c r="F40" s="149" t="s">
        <v>346</v>
      </c>
      <c r="G40" s="149"/>
      <c r="H40" s="109">
        <f>SUM(H4:H39)</f>
        <v>345.7170000000001</v>
      </c>
      <c r="I40" s="103"/>
      <c r="J40" s="103"/>
      <c r="K40" s="103"/>
      <c r="L40" s="103"/>
      <c r="M40" s="104">
        <f t="shared" ref="M40:P40" si="0">SUM(M4:M39)</f>
        <v>207.30000000000007</v>
      </c>
      <c r="N40" s="104">
        <f t="shared" si="0"/>
        <v>82.250000000000014</v>
      </c>
      <c r="O40" s="104">
        <f t="shared" si="0"/>
        <v>34.525000000000006</v>
      </c>
      <c r="P40" s="104">
        <f t="shared" si="0"/>
        <v>21.550000000000008</v>
      </c>
      <c r="Q40" s="104" t="s">
        <v>347</v>
      </c>
      <c r="R40" s="104">
        <f t="shared" ref="R40:U40" si="1">SUM(R4:R39)</f>
        <v>311</v>
      </c>
      <c r="S40" s="104">
        <f t="shared" si="1"/>
        <v>22.750000000000004</v>
      </c>
      <c r="T40" s="104">
        <f t="shared" si="1"/>
        <v>7.3500000000000014</v>
      </c>
      <c r="U40" s="104">
        <f t="shared" si="1"/>
        <v>4.5249999999999995</v>
      </c>
      <c r="V40" s="104" t="s">
        <v>347</v>
      </c>
      <c r="W40" s="104">
        <f>SUM(W4:W39)</f>
        <v>0.125</v>
      </c>
      <c r="X40" s="104">
        <f t="shared" ref="X40:Y40" si="2">SUM(X4:X39)</f>
        <v>2.5000000000000001E-2</v>
      </c>
      <c r="Y40" s="104">
        <f t="shared" si="2"/>
        <v>345.5</v>
      </c>
      <c r="Z40" s="104" t="s">
        <v>347</v>
      </c>
      <c r="AA40" s="104">
        <f>SUM(AA4:AA39)</f>
        <v>3624.4694</v>
      </c>
      <c r="AB40" s="104">
        <f>SUM(AB4:AB39)</f>
        <v>318.17600000000004</v>
      </c>
      <c r="AC40" s="104" t="s">
        <v>347</v>
      </c>
      <c r="AD40" s="104">
        <f>SUM(AD4:AD39)</f>
        <v>2397.4160000000002</v>
      </c>
      <c r="AE40" s="104" t="s">
        <v>347</v>
      </c>
      <c r="AF40" s="104">
        <f>SUM(AF4:AF39)</f>
        <v>57.991</v>
      </c>
      <c r="AG40" s="104" t="s">
        <v>347</v>
      </c>
      <c r="AH40" s="104">
        <f>SUM(AH4:AH39)</f>
        <v>16.494</v>
      </c>
      <c r="AI40" s="104" t="s">
        <v>347</v>
      </c>
      <c r="AJ40" s="70"/>
      <c r="AK40" s="63"/>
    </row>
    <row r="41" spans="1:37" ht="20.25">
      <c r="E41" s="102"/>
      <c r="F41" s="149" t="s">
        <v>348</v>
      </c>
      <c r="G41" s="149"/>
      <c r="H41" s="103"/>
      <c r="I41" s="103"/>
      <c r="J41" s="103"/>
      <c r="K41" s="103"/>
      <c r="L41" s="103"/>
      <c r="M41" s="104" t="s">
        <v>347</v>
      </c>
      <c r="N41" s="104" t="s">
        <v>347</v>
      </c>
      <c r="O41" s="104" t="s">
        <v>347</v>
      </c>
      <c r="P41" s="104" t="s">
        <v>347</v>
      </c>
      <c r="Q41" s="104">
        <f>SUMPRODUCT(Q4:Q39,H4:H39)/H40</f>
        <v>2.7697615299797227</v>
      </c>
      <c r="R41" s="104" t="s">
        <v>347</v>
      </c>
      <c r="S41" s="104" t="s">
        <v>347</v>
      </c>
      <c r="T41" s="104" t="s">
        <v>347</v>
      </c>
      <c r="U41" s="104" t="s">
        <v>347</v>
      </c>
      <c r="V41" s="104">
        <f>SUMPRODUCT(V4:V39,H4:H39)/H40</f>
        <v>5.0816043613417907</v>
      </c>
      <c r="W41" s="107" t="s">
        <v>347</v>
      </c>
      <c r="X41" s="107" t="s">
        <v>347</v>
      </c>
      <c r="Y41" s="107" t="s">
        <v>347</v>
      </c>
      <c r="Z41" s="104">
        <f>SUMPRODUCT(Z4:Z39,H4:H39)/H40</f>
        <v>1.3984232013178406</v>
      </c>
      <c r="AA41" s="104" t="s">
        <v>347</v>
      </c>
      <c r="AB41" s="104" t="s">
        <v>347</v>
      </c>
      <c r="AC41" s="104">
        <f>SUMPRODUCT(AC1:AC39,H1:H39)/H40</f>
        <v>0.37993221681895867</v>
      </c>
      <c r="AD41" s="104" t="s">
        <v>347</v>
      </c>
      <c r="AE41" s="104">
        <f>SUMPRODUCT(AE1:AE39,H1:H39)/H40</f>
        <v>0.20258501239742335</v>
      </c>
      <c r="AF41" s="104" t="s">
        <v>347</v>
      </c>
      <c r="AG41" s="104">
        <f>SUMPRODUCT(AG1:AG39,H1:H39)/H40</f>
        <v>4.7925767462982721E-3</v>
      </c>
      <c r="AH41" s="104" t="s">
        <v>347</v>
      </c>
      <c r="AI41" s="104">
        <f>SUMPRODUCT(AI1:AI39,H1:H39)/H40</f>
        <v>3.8228122713086119E-3</v>
      </c>
      <c r="AJ41" s="71"/>
      <c r="AK41" s="63"/>
    </row>
    <row r="42" spans="1:37">
      <c r="AH42" s="63"/>
      <c r="AI42" s="63"/>
      <c r="AJ42" s="63"/>
      <c r="AK42" s="63"/>
    </row>
    <row r="43" spans="1:37">
      <c r="AH43" s="63"/>
      <c r="AI43" s="63"/>
      <c r="AJ43" s="63"/>
      <c r="AK43" s="63"/>
    </row>
    <row r="44" spans="1:37">
      <c r="AH44" s="63"/>
      <c r="AI44" s="63"/>
      <c r="AJ44" s="63"/>
      <c r="AK44" s="63"/>
    </row>
    <row r="45" spans="1:37">
      <c r="AH45" s="63"/>
      <c r="AI45" s="63"/>
      <c r="AJ45" s="63"/>
      <c r="AK45" s="63"/>
    </row>
    <row r="46" spans="1:37">
      <c r="AH46" s="63"/>
      <c r="AI46" s="63"/>
      <c r="AJ46" s="63"/>
      <c r="AK46" s="63"/>
    </row>
    <row r="47" spans="1:37" ht="20.25">
      <c r="A47" s="147" t="s">
        <v>419</v>
      </c>
      <c r="B47" s="147"/>
      <c r="C47" s="147"/>
      <c r="D47" s="147"/>
      <c r="E47" s="147"/>
      <c r="F47" s="147"/>
      <c r="AH47" s="63"/>
      <c r="AI47" s="63"/>
      <c r="AJ47" s="63"/>
      <c r="AK47" s="63"/>
    </row>
    <row r="48" spans="1:37" ht="86.25" customHeight="1">
      <c r="A48" s="125" t="s">
        <v>344</v>
      </c>
      <c r="B48" s="125" t="s">
        <v>0</v>
      </c>
      <c r="C48" s="126" t="s">
        <v>1</v>
      </c>
      <c r="D48" s="127" t="s">
        <v>2</v>
      </c>
      <c r="E48" s="125" t="s">
        <v>3</v>
      </c>
      <c r="F48" s="125" t="s">
        <v>383</v>
      </c>
      <c r="G48" s="125" t="s">
        <v>384</v>
      </c>
      <c r="H48" s="130" t="s">
        <v>385</v>
      </c>
      <c r="I48" s="125" t="s">
        <v>4</v>
      </c>
      <c r="J48" s="125" t="s">
        <v>5</v>
      </c>
      <c r="K48" s="133" t="s">
        <v>6</v>
      </c>
      <c r="L48" s="125" t="s">
        <v>7</v>
      </c>
      <c r="M48" s="132" t="s">
        <v>386</v>
      </c>
      <c r="N48" s="132"/>
      <c r="O48" s="132"/>
      <c r="P48" s="132"/>
      <c r="Q48" s="131" t="s">
        <v>387</v>
      </c>
      <c r="R48" s="134" t="s">
        <v>390</v>
      </c>
      <c r="S48" s="135"/>
      <c r="T48" s="136"/>
      <c r="U48" s="131" t="s">
        <v>391</v>
      </c>
      <c r="V48" s="128" t="s">
        <v>360</v>
      </c>
      <c r="W48" s="128" t="s">
        <v>412</v>
      </c>
      <c r="X48" s="128" t="s">
        <v>413</v>
      </c>
      <c r="Y48" s="128" t="s">
        <v>361</v>
      </c>
      <c r="Z48" s="128" t="s">
        <v>362</v>
      </c>
      <c r="AA48" s="128" t="s">
        <v>414</v>
      </c>
      <c r="AB48" s="128" t="s">
        <v>398</v>
      </c>
      <c r="AC48" s="89" t="s">
        <v>364</v>
      </c>
      <c r="AH48" s="63"/>
      <c r="AI48" s="63"/>
      <c r="AJ48" s="63"/>
      <c r="AK48" s="63"/>
    </row>
    <row r="49" spans="1:37" ht="40.5">
      <c r="A49" s="125"/>
      <c r="B49" s="125"/>
      <c r="C49" s="126"/>
      <c r="D49" s="127"/>
      <c r="E49" s="125"/>
      <c r="F49" s="125"/>
      <c r="G49" s="125"/>
      <c r="H49" s="130"/>
      <c r="I49" s="125"/>
      <c r="J49" s="125"/>
      <c r="K49" s="133"/>
      <c r="L49" s="125"/>
      <c r="M49" s="87" t="s">
        <v>401</v>
      </c>
      <c r="N49" s="88" t="s">
        <v>402</v>
      </c>
      <c r="O49" s="88" t="s">
        <v>403</v>
      </c>
      <c r="P49" s="87" t="s">
        <v>404</v>
      </c>
      <c r="Q49" s="131"/>
      <c r="R49" s="87" t="s">
        <v>409</v>
      </c>
      <c r="S49" s="88" t="s">
        <v>410</v>
      </c>
      <c r="T49" s="87" t="s">
        <v>411</v>
      </c>
      <c r="U49" s="131"/>
      <c r="V49" s="129"/>
      <c r="W49" s="129"/>
      <c r="X49" s="129"/>
      <c r="Y49" s="129"/>
      <c r="Z49" s="129"/>
      <c r="AA49" s="129"/>
      <c r="AB49" s="129"/>
      <c r="AC49" s="90" t="s">
        <v>415</v>
      </c>
      <c r="AH49" s="63"/>
      <c r="AI49" s="63"/>
      <c r="AJ49" s="63"/>
      <c r="AK49" s="63"/>
    </row>
    <row r="50" spans="1:37" ht="20.25">
      <c r="A50" s="39" t="s">
        <v>334</v>
      </c>
      <c r="B50" s="38">
        <v>432</v>
      </c>
      <c r="C50" s="40">
        <v>1</v>
      </c>
      <c r="D50" s="41">
        <v>401</v>
      </c>
      <c r="E50" s="38" t="s">
        <v>74</v>
      </c>
      <c r="F50" s="42" t="s">
        <v>193</v>
      </c>
      <c r="G50" s="42" t="s">
        <v>194</v>
      </c>
      <c r="H50" s="43">
        <v>6.2</v>
      </c>
      <c r="I50" s="44">
        <v>5</v>
      </c>
      <c r="J50" s="45" t="s">
        <v>381</v>
      </c>
      <c r="K50" s="46">
        <v>42282</v>
      </c>
      <c r="L50" s="38" t="s">
        <v>363</v>
      </c>
      <c r="M50" s="73">
        <v>3.45</v>
      </c>
      <c r="N50" s="73">
        <v>2.2000000000000002</v>
      </c>
      <c r="O50" s="74">
        <v>0.45</v>
      </c>
      <c r="P50" s="74">
        <v>0.15</v>
      </c>
      <c r="Q50" s="74">
        <v>2.56412</v>
      </c>
      <c r="R50" s="74">
        <v>0</v>
      </c>
      <c r="S50" s="74">
        <v>0</v>
      </c>
      <c r="T50" s="74">
        <v>6.2500000000000009</v>
      </c>
      <c r="U50" s="74">
        <v>1.55532</v>
      </c>
      <c r="V50" s="64">
        <v>0</v>
      </c>
      <c r="W50" s="64">
        <v>5</v>
      </c>
      <c r="X50" s="64">
        <v>2</v>
      </c>
      <c r="Y50" s="65">
        <v>0</v>
      </c>
      <c r="Z50" s="65">
        <v>2</v>
      </c>
      <c r="AA50" s="73">
        <v>0</v>
      </c>
      <c r="AB50" s="75">
        <v>0</v>
      </c>
      <c r="AC50" s="66">
        <v>65</v>
      </c>
      <c r="AH50" s="63"/>
      <c r="AI50" s="63"/>
      <c r="AJ50" s="63"/>
      <c r="AK50" s="63"/>
    </row>
    <row r="51" spans="1:37" ht="20.25">
      <c r="A51" s="39" t="s">
        <v>334</v>
      </c>
      <c r="B51" s="38">
        <v>432</v>
      </c>
      <c r="C51" s="47">
        <v>1</v>
      </c>
      <c r="D51" s="41">
        <v>401</v>
      </c>
      <c r="E51" s="38" t="s">
        <v>74</v>
      </c>
      <c r="F51" s="42" t="s">
        <v>194</v>
      </c>
      <c r="G51" s="42" t="s">
        <v>193</v>
      </c>
      <c r="H51" s="43">
        <v>6.2</v>
      </c>
      <c r="I51" s="44">
        <v>5</v>
      </c>
      <c r="J51" s="45" t="s">
        <v>341</v>
      </c>
      <c r="K51" s="46">
        <v>42282</v>
      </c>
      <c r="L51" s="38" t="s">
        <v>363</v>
      </c>
      <c r="M51" s="73">
        <v>4.3</v>
      </c>
      <c r="N51" s="73">
        <v>1.675</v>
      </c>
      <c r="O51" s="74">
        <v>0.15</v>
      </c>
      <c r="P51" s="74">
        <v>0.1</v>
      </c>
      <c r="Q51" s="74">
        <v>2.3580700000000001</v>
      </c>
      <c r="R51" s="74">
        <v>0</v>
      </c>
      <c r="S51" s="74">
        <v>0</v>
      </c>
      <c r="T51" s="74">
        <v>6.2249999999999996</v>
      </c>
      <c r="U51" s="74">
        <v>1.46763</v>
      </c>
      <c r="V51" s="64">
        <v>2</v>
      </c>
      <c r="W51" s="64">
        <v>16</v>
      </c>
      <c r="X51" s="64">
        <v>20</v>
      </c>
      <c r="Y51" s="65">
        <v>0</v>
      </c>
      <c r="Z51" s="65">
        <v>5</v>
      </c>
      <c r="AA51" s="73">
        <v>0</v>
      </c>
      <c r="AB51" s="75">
        <v>0</v>
      </c>
      <c r="AC51" s="66">
        <v>12</v>
      </c>
      <c r="AH51" s="63"/>
      <c r="AI51" s="63"/>
      <c r="AJ51" s="63"/>
      <c r="AK51" s="63"/>
    </row>
    <row r="52" spans="1:37" ht="20.25">
      <c r="A52" s="39" t="s">
        <v>334</v>
      </c>
      <c r="B52" s="38">
        <v>432</v>
      </c>
      <c r="C52" s="47">
        <v>1</v>
      </c>
      <c r="D52" s="41">
        <v>402</v>
      </c>
      <c r="E52" s="38" t="s">
        <v>75</v>
      </c>
      <c r="F52" s="42" t="s">
        <v>194</v>
      </c>
      <c r="G52" s="42" t="s">
        <v>195</v>
      </c>
      <c r="H52" s="43">
        <v>10</v>
      </c>
      <c r="I52" s="44">
        <v>3</v>
      </c>
      <c r="J52" s="45" t="s">
        <v>380</v>
      </c>
      <c r="K52" s="46">
        <v>42282</v>
      </c>
      <c r="L52" s="38" t="s">
        <v>363</v>
      </c>
      <c r="M52" s="73">
        <v>6.6</v>
      </c>
      <c r="N52" s="73">
        <v>1.95</v>
      </c>
      <c r="O52" s="74">
        <v>1.075</v>
      </c>
      <c r="P52" s="74">
        <v>0.4</v>
      </c>
      <c r="Q52" s="74">
        <v>2.4984999999999999</v>
      </c>
      <c r="R52" s="74">
        <v>0</v>
      </c>
      <c r="S52" s="74">
        <v>0</v>
      </c>
      <c r="T52" s="74">
        <v>10.024999999999999</v>
      </c>
      <c r="U52" s="74">
        <v>1.5532600000000001</v>
      </c>
      <c r="V52" s="64">
        <v>32</v>
      </c>
      <c r="W52" s="64">
        <v>21</v>
      </c>
      <c r="X52" s="64">
        <v>39</v>
      </c>
      <c r="Y52" s="65">
        <v>0</v>
      </c>
      <c r="Z52" s="65">
        <v>12</v>
      </c>
      <c r="AA52" s="73">
        <v>0</v>
      </c>
      <c r="AB52" s="75">
        <v>0</v>
      </c>
      <c r="AC52" s="66">
        <v>32</v>
      </c>
      <c r="AH52" s="63"/>
      <c r="AI52" s="63"/>
      <c r="AJ52" s="63"/>
      <c r="AK52" s="63"/>
    </row>
    <row r="53" spans="1:37" ht="20.25">
      <c r="A53" s="39" t="s">
        <v>334</v>
      </c>
      <c r="B53" s="38">
        <v>432</v>
      </c>
      <c r="C53" s="47">
        <v>1</v>
      </c>
      <c r="D53" s="41">
        <v>402</v>
      </c>
      <c r="E53" s="38" t="s">
        <v>75</v>
      </c>
      <c r="F53" s="42" t="s">
        <v>195</v>
      </c>
      <c r="G53" s="42" t="s">
        <v>194</v>
      </c>
      <c r="H53" s="43">
        <v>10</v>
      </c>
      <c r="I53" s="44">
        <v>3</v>
      </c>
      <c r="J53" s="45" t="s">
        <v>339</v>
      </c>
      <c r="K53" s="46">
        <v>42282</v>
      </c>
      <c r="L53" s="38" t="s">
        <v>363</v>
      </c>
      <c r="M53" s="73">
        <v>7.875</v>
      </c>
      <c r="N53" s="73">
        <v>1.5249999999999999</v>
      </c>
      <c r="O53" s="74">
        <v>0.35</v>
      </c>
      <c r="P53" s="74">
        <v>0.27500000000000002</v>
      </c>
      <c r="Q53" s="74">
        <v>2.1836700000000002</v>
      </c>
      <c r="R53" s="74">
        <v>0</v>
      </c>
      <c r="S53" s="74">
        <v>0</v>
      </c>
      <c r="T53" s="74">
        <v>10.025</v>
      </c>
      <c r="U53" s="74">
        <v>1.5955699999999999</v>
      </c>
      <c r="V53" s="64">
        <v>1</v>
      </c>
      <c r="W53" s="64">
        <v>12</v>
      </c>
      <c r="X53" s="64">
        <v>40</v>
      </c>
      <c r="Y53" s="65">
        <v>8</v>
      </c>
      <c r="Z53" s="65">
        <v>0</v>
      </c>
      <c r="AA53" s="73">
        <v>0</v>
      </c>
      <c r="AB53" s="75">
        <v>0</v>
      </c>
      <c r="AC53" s="66">
        <v>81</v>
      </c>
      <c r="AH53" s="63"/>
      <c r="AI53" s="63"/>
      <c r="AJ53" s="63"/>
      <c r="AK53" s="63"/>
    </row>
    <row r="54" spans="1:37" ht="20.25">
      <c r="A54" s="39" t="s">
        <v>334</v>
      </c>
      <c r="B54" s="38">
        <v>432</v>
      </c>
      <c r="C54" s="47">
        <v>1</v>
      </c>
      <c r="D54" s="41">
        <v>404</v>
      </c>
      <c r="E54" s="38" t="s">
        <v>77</v>
      </c>
      <c r="F54" s="42" t="s">
        <v>197</v>
      </c>
      <c r="G54" s="42" t="s">
        <v>34</v>
      </c>
      <c r="H54" s="43">
        <v>13.718999999999999</v>
      </c>
      <c r="I54" s="44">
        <v>3</v>
      </c>
      <c r="J54" s="45" t="s">
        <v>380</v>
      </c>
      <c r="K54" s="46">
        <v>42282</v>
      </c>
      <c r="L54" s="38" t="s">
        <v>363</v>
      </c>
      <c r="M54" s="73">
        <v>0.42499999999999999</v>
      </c>
      <c r="N54" s="73">
        <v>4.8499999999999996</v>
      </c>
      <c r="O54" s="74">
        <v>7.3250000000000002</v>
      </c>
      <c r="P54" s="74">
        <v>1.175</v>
      </c>
      <c r="Q54" s="74">
        <v>3.8598400000000002</v>
      </c>
      <c r="R54" s="74">
        <v>0</v>
      </c>
      <c r="S54" s="74">
        <v>0</v>
      </c>
      <c r="T54" s="74">
        <v>13.775</v>
      </c>
      <c r="U54" s="74">
        <v>1.3193999999999999</v>
      </c>
      <c r="V54" s="64">
        <v>2</v>
      </c>
      <c r="W54" s="64">
        <v>36</v>
      </c>
      <c r="X54" s="64">
        <v>9</v>
      </c>
      <c r="Y54" s="65">
        <v>0</v>
      </c>
      <c r="Z54" s="65">
        <v>5</v>
      </c>
      <c r="AA54" s="73">
        <v>0</v>
      </c>
      <c r="AB54" s="75">
        <v>0</v>
      </c>
      <c r="AC54" s="66">
        <v>13</v>
      </c>
      <c r="AH54" s="63"/>
      <c r="AI54" s="63"/>
      <c r="AJ54" s="63"/>
      <c r="AK54" s="63"/>
    </row>
    <row r="55" spans="1:37" ht="20.25">
      <c r="A55" s="39" t="s">
        <v>334</v>
      </c>
      <c r="B55" s="38">
        <v>432</v>
      </c>
      <c r="C55" s="47">
        <v>1</v>
      </c>
      <c r="D55" s="41">
        <v>404</v>
      </c>
      <c r="E55" s="38" t="s">
        <v>77</v>
      </c>
      <c r="F55" s="42" t="s">
        <v>34</v>
      </c>
      <c r="G55" s="42" t="s">
        <v>197</v>
      </c>
      <c r="H55" s="43">
        <v>13.718999999999999</v>
      </c>
      <c r="I55" s="44">
        <v>3</v>
      </c>
      <c r="J55" s="45" t="s">
        <v>339</v>
      </c>
      <c r="K55" s="46">
        <v>42282</v>
      </c>
      <c r="L55" s="38" t="s">
        <v>363</v>
      </c>
      <c r="M55" s="73">
        <v>0.32500000000000001</v>
      </c>
      <c r="N55" s="73">
        <v>3.7250000000000001</v>
      </c>
      <c r="O55" s="74">
        <v>7.2249999999999996</v>
      </c>
      <c r="P55" s="74">
        <v>2.4249999999999998</v>
      </c>
      <c r="Q55" s="74">
        <v>4.2290700000000001</v>
      </c>
      <c r="R55" s="74">
        <v>0</v>
      </c>
      <c r="S55" s="74">
        <v>0</v>
      </c>
      <c r="T55" s="74">
        <v>13.7</v>
      </c>
      <c r="U55" s="74">
        <v>1.4039900000000001</v>
      </c>
      <c r="V55" s="64">
        <v>12</v>
      </c>
      <c r="W55" s="64">
        <v>23</v>
      </c>
      <c r="X55" s="64">
        <v>13</v>
      </c>
      <c r="Y55" s="65">
        <v>1</v>
      </c>
      <c r="Z55" s="65">
        <v>0</v>
      </c>
      <c r="AA55" s="73">
        <v>0</v>
      </c>
      <c r="AB55" s="75">
        <v>0</v>
      </c>
      <c r="AC55" s="66">
        <v>59</v>
      </c>
      <c r="AH55" s="63"/>
      <c r="AI55" s="63"/>
      <c r="AJ55" s="63"/>
      <c r="AK55" s="63"/>
    </row>
    <row r="56" spans="1:37" ht="20.25">
      <c r="A56" s="39" t="s">
        <v>334</v>
      </c>
      <c r="B56" s="38">
        <v>432</v>
      </c>
      <c r="C56" s="47">
        <v>2</v>
      </c>
      <c r="D56" s="41">
        <v>101</v>
      </c>
      <c r="E56" s="38" t="s">
        <v>78</v>
      </c>
      <c r="F56" s="42" t="s">
        <v>37</v>
      </c>
      <c r="G56" s="42" t="s">
        <v>198</v>
      </c>
      <c r="H56" s="43">
        <v>5</v>
      </c>
      <c r="I56" s="44">
        <v>6</v>
      </c>
      <c r="J56" s="45" t="s">
        <v>382</v>
      </c>
      <c r="K56" s="46">
        <v>42282</v>
      </c>
      <c r="L56" s="38" t="s">
        <v>363</v>
      </c>
      <c r="M56" s="73">
        <v>4.5</v>
      </c>
      <c r="N56" s="73">
        <v>0.47499999999999998</v>
      </c>
      <c r="O56" s="74">
        <v>0.15</v>
      </c>
      <c r="P56" s="74">
        <v>0</v>
      </c>
      <c r="Q56" s="74">
        <v>1.8373699999999999</v>
      </c>
      <c r="R56" s="74">
        <v>0</v>
      </c>
      <c r="S56" s="74">
        <v>0</v>
      </c>
      <c r="T56" s="74">
        <v>5.125</v>
      </c>
      <c r="U56" s="74">
        <v>1.5492999999999999</v>
      </c>
      <c r="V56" s="64">
        <v>2</v>
      </c>
      <c r="W56" s="64">
        <v>5</v>
      </c>
      <c r="X56" s="64">
        <v>23</v>
      </c>
      <c r="Y56" s="65">
        <v>0</v>
      </c>
      <c r="Z56" s="65">
        <v>0</v>
      </c>
      <c r="AA56" s="73">
        <v>0</v>
      </c>
      <c r="AB56" s="75">
        <v>0</v>
      </c>
      <c r="AC56" s="66">
        <v>20</v>
      </c>
      <c r="AH56" s="63"/>
      <c r="AI56" s="63"/>
      <c r="AJ56" s="63"/>
      <c r="AK56" s="63"/>
    </row>
    <row r="57" spans="1:37" ht="20.25">
      <c r="A57" s="39" t="s">
        <v>334</v>
      </c>
      <c r="B57" s="38">
        <v>432</v>
      </c>
      <c r="C57" s="47">
        <v>2</v>
      </c>
      <c r="D57" s="41">
        <v>101</v>
      </c>
      <c r="E57" s="38" t="s">
        <v>78</v>
      </c>
      <c r="F57" s="42" t="s">
        <v>198</v>
      </c>
      <c r="G57" s="42" t="s">
        <v>37</v>
      </c>
      <c r="H57" s="43">
        <v>5</v>
      </c>
      <c r="I57" s="44">
        <v>6</v>
      </c>
      <c r="J57" s="45" t="s">
        <v>342</v>
      </c>
      <c r="K57" s="46">
        <v>42282</v>
      </c>
      <c r="L57" s="38" t="s">
        <v>363</v>
      </c>
      <c r="M57" s="73">
        <v>4.5250000000000004</v>
      </c>
      <c r="N57" s="73">
        <v>0.35</v>
      </c>
      <c r="O57" s="74">
        <v>0.17499999999999999</v>
      </c>
      <c r="P57" s="74">
        <v>2.5000000000000001E-2</v>
      </c>
      <c r="Q57" s="74">
        <v>1.7556700000000001</v>
      </c>
      <c r="R57" s="74">
        <v>0</v>
      </c>
      <c r="S57" s="74">
        <v>0</v>
      </c>
      <c r="T57" s="74">
        <v>5.0750000000000002</v>
      </c>
      <c r="U57" s="74">
        <v>1.4941199999999999</v>
      </c>
      <c r="V57" s="64">
        <v>12</v>
      </c>
      <c r="W57" s="64">
        <v>2</v>
      </c>
      <c r="X57" s="64">
        <v>12</v>
      </c>
      <c r="Y57" s="65">
        <v>2</v>
      </c>
      <c r="Z57" s="65">
        <v>0</v>
      </c>
      <c r="AA57" s="73">
        <v>0</v>
      </c>
      <c r="AB57" s="75">
        <v>0</v>
      </c>
      <c r="AC57" s="66">
        <v>36</v>
      </c>
      <c r="AH57" s="63"/>
      <c r="AI57" s="63"/>
      <c r="AJ57" s="63"/>
      <c r="AK57" s="63"/>
    </row>
    <row r="58" spans="1:37" ht="20.25">
      <c r="A58" s="39" t="s">
        <v>334</v>
      </c>
      <c r="B58" s="38">
        <v>432</v>
      </c>
      <c r="C58" s="47">
        <v>362</v>
      </c>
      <c r="D58" s="41">
        <v>101</v>
      </c>
      <c r="E58" s="38" t="s">
        <v>80</v>
      </c>
      <c r="F58" s="42" t="s">
        <v>37</v>
      </c>
      <c r="G58" s="42" t="s">
        <v>200</v>
      </c>
      <c r="H58" s="43">
        <v>19</v>
      </c>
      <c r="I58" s="44">
        <v>2</v>
      </c>
      <c r="J58" s="45" t="s">
        <v>379</v>
      </c>
      <c r="K58" s="46">
        <v>42282</v>
      </c>
      <c r="L58" s="38" t="s">
        <v>363</v>
      </c>
      <c r="M58" s="73">
        <v>6.75</v>
      </c>
      <c r="N58" s="73">
        <v>5.625</v>
      </c>
      <c r="O58" s="74">
        <v>3.625</v>
      </c>
      <c r="P58" s="74">
        <v>3.2</v>
      </c>
      <c r="Q58" s="74">
        <v>3.3676400000000002</v>
      </c>
      <c r="R58" s="74">
        <v>0</v>
      </c>
      <c r="S58" s="74">
        <v>0</v>
      </c>
      <c r="T58" s="74">
        <v>19.2</v>
      </c>
      <c r="U58" s="74">
        <v>1.4931700000000001</v>
      </c>
      <c r="V58" s="64">
        <v>32</v>
      </c>
      <c r="W58" s="64">
        <v>2</v>
      </c>
      <c r="X58" s="64">
        <v>12</v>
      </c>
      <c r="Y58" s="65">
        <v>3</v>
      </c>
      <c r="Z58" s="65">
        <v>0</v>
      </c>
      <c r="AA58" s="73">
        <v>0</v>
      </c>
      <c r="AB58" s="75">
        <v>0</v>
      </c>
      <c r="AC58" s="66">
        <v>193</v>
      </c>
      <c r="AH58" s="63"/>
      <c r="AI58" s="63"/>
      <c r="AJ58" s="63"/>
      <c r="AK58" s="63"/>
    </row>
    <row r="59" spans="1:37" ht="20.25">
      <c r="A59" s="39" t="s">
        <v>334</v>
      </c>
      <c r="B59" s="38">
        <v>432</v>
      </c>
      <c r="C59" s="47">
        <v>362</v>
      </c>
      <c r="D59" s="41">
        <v>101</v>
      </c>
      <c r="E59" s="38" t="s">
        <v>80</v>
      </c>
      <c r="F59" s="42" t="s">
        <v>200</v>
      </c>
      <c r="G59" s="42" t="s">
        <v>37</v>
      </c>
      <c r="H59" s="43">
        <v>19</v>
      </c>
      <c r="I59" s="44">
        <v>2</v>
      </c>
      <c r="J59" s="45" t="s">
        <v>340</v>
      </c>
      <c r="K59" s="46">
        <v>42282</v>
      </c>
      <c r="L59" s="38" t="s">
        <v>363</v>
      </c>
      <c r="M59" s="73">
        <v>8.1</v>
      </c>
      <c r="N59" s="73">
        <v>4.4249999999999998</v>
      </c>
      <c r="O59" s="74">
        <v>3.15</v>
      </c>
      <c r="P59" s="74">
        <v>3.0249999999999999</v>
      </c>
      <c r="Q59" s="74">
        <v>3.2430300000000001</v>
      </c>
      <c r="R59" s="74">
        <v>0</v>
      </c>
      <c r="S59" s="74">
        <v>0</v>
      </c>
      <c r="T59" s="74">
        <v>18.7</v>
      </c>
      <c r="U59" s="74">
        <v>1.3231999999999999</v>
      </c>
      <c r="V59" s="64">
        <v>12</v>
      </c>
      <c r="W59" s="64">
        <v>12</v>
      </c>
      <c r="X59" s="64">
        <v>5</v>
      </c>
      <c r="Y59" s="65">
        <v>1</v>
      </c>
      <c r="Z59" s="65">
        <v>0</v>
      </c>
      <c r="AA59" s="73">
        <v>0</v>
      </c>
      <c r="AB59" s="75">
        <v>0</v>
      </c>
      <c r="AC59" s="66">
        <v>156</v>
      </c>
      <c r="AH59" s="63"/>
      <c r="AI59" s="63"/>
      <c r="AJ59" s="63"/>
      <c r="AK59" s="63"/>
    </row>
    <row r="60" spans="1:37" ht="20.25">
      <c r="A60" s="39" t="s">
        <v>334</v>
      </c>
      <c r="B60" s="38">
        <v>432</v>
      </c>
      <c r="C60" s="47">
        <v>362</v>
      </c>
      <c r="D60" s="41">
        <v>102</v>
      </c>
      <c r="E60" s="38" t="s">
        <v>80</v>
      </c>
      <c r="F60" s="42" t="s">
        <v>200</v>
      </c>
      <c r="G60" s="42" t="s">
        <v>201</v>
      </c>
      <c r="H60" s="43">
        <v>12.345000000000001</v>
      </c>
      <c r="I60" s="44">
        <v>2</v>
      </c>
      <c r="J60" s="45" t="s">
        <v>379</v>
      </c>
      <c r="K60" s="46">
        <v>42282</v>
      </c>
      <c r="L60" s="95" t="s">
        <v>363</v>
      </c>
      <c r="M60" s="117">
        <v>0</v>
      </c>
      <c r="N60" s="117">
        <v>2.8250000000000002</v>
      </c>
      <c r="O60" s="117">
        <v>7.7249999999999996</v>
      </c>
      <c r="P60" s="117">
        <v>1.75</v>
      </c>
      <c r="Q60" s="117">
        <v>4.1926600000000001</v>
      </c>
      <c r="R60" s="74">
        <v>0</v>
      </c>
      <c r="S60" s="74">
        <v>0</v>
      </c>
      <c r="T60" s="74">
        <v>12.3</v>
      </c>
      <c r="U60" s="74">
        <v>1.1608799999999999</v>
      </c>
      <c r="V60" s="64">
        <v>57</v>
      </c>
      <c r="W60" s="64">
        <v>36</v>
      </c>
      <c r="X60" s="64">
        <v>3</v>
      </c>
      <c r="Y60" s="65">
        <v>2</v>
      </c>
      <c r="Z60" s="65">
        <v>0</v>
      </c>
      <c r="AA60" s="73">
        <v>0</v>
      </c>
      <c r="AB60" s="75">
        <v>0</v>
      </c>
      <c r="AC60" s="66">
        <v>124</v>
      </c>
      <c r="AH60" s="63"/>
      <c r="AI60" s="63"/>
      <c r="AJ60" s="63"/>
      <c r="AK60" s="63"/>
    </row>
    <row r="61" spans="1:37" ht="20.25">
      <c r="A61" s="39" t="s">
        <v>334</v>
      </c>
      <c r="B61" s="38">
        <v>432</v>
      </c>
      <c r="C61" s="47">
        <v>362</v>
      </c>
      <c r="D61" s="41">
        <v>102</v>
      </c>
      <c r="E61" s="38" t="s">
        <v>80</v>
      </c>
      <c r="F61" s="42" t="s">
        <v>201</v>
      </c>
      <c r="G61" s="42" t="s">
        <v>200</v>
      </c>
      <c r="H61" s="43">
        <v>12.345000000000001</v>
      </c>
      <c r="I61" s="44">
        <v>2</v>
      </c>
      <c r="J61" s="45" t="s">
        <v>340</v>
      </c>
      <c r="K61" s="46">
        <v>42282</v>
      </c>
      <c r="L61" s="95" t="s">
        <v>363</v>
      </c>
      <c r="M61" s="117">
        <v>0.05</v>
      </c>
      <c r="N61" s="117">
        <v>2.9750000000000001</v>
      </c>
      <c r="O61" s="117">
        <v>7.2249999999999996</v>
      </c>
      <c r="P61" s="117">
        <v>1.9750000000000001</v>
      </c>
      <c r="Q61" s="117">
        <v>4.1740300000000001</v>
      </c>
      <c r="R61" s="74">
        <v>0</v>
      </c>
      <c r="S61" s="74">
        <v>0</v>
      </c>
      <c r="T61" s="74">
        <v>12.225</v>
      </c>
      <c r="U61" s="74">
        <v>1.43346</v>
      </c>
      <c r="V61" s="64">
        <v>3</v>
      </c>
      <c r="W61" s="64">
        <v>15</v>
      </c>
      <c r="X61" s="64">
        <v>2</v>
      </c>
      <c r="Y61" s="65">
        <v>12</v>
      </c>
      <c r="Z61" s="65">
        <v>0</v>
      </c>
      <c r="AA61" s="73">
        <v>0</v>
      </c>
      <c r="AB61" s="75">
        <v>0</v>
      </c>
      <c r="AC61" s="66">
        <v>96</v>
      </c>
      <c r="AH61" s="63"/>
      <c r="AI61" s="63"/>
      <c r="AJ61" s="63"/>
      <c r="AK61" s="63"/>
    </row>
    <row r="62" spans="1:37" ht="20.25">
      <c r="A62" s="39" t="s">
        <v>334</v>
      </c>
      <c r="B62" s="38">
        <v>432</v>
      </c>
      <c r="C62" s="47">
        <v>3225</v>
      </c>
      <c r="D62" s="41">
        <v>100</v>
      </c>
      <c r="E62" s="38" t="s">
        <v>99</v>
      </c>
      <c r="F62" s="42" t="s">
        <v>37</v>
      </c>
      <c r="G62" s="42" t="s">
        <v>223</v>
      </c>
      <c r="H62" s="43">
        <v>1.155</v>
      </c>
      <c r="I62" s="44">
        <v>1</v>
      </c>
      <c r="J62" s="45" t="s">
        <v>377</v>
      </c>
      <c r="K62" s="46">
        <v>42282</v>
      </c>
      <c r="L62" s="95" t="s">
        <v>363</v>
      </c>
      <c r="M62" s="117">
        <v>0.55000000000000004</v>
      </c>
      <c r="N62" s="117">
        <v>0.22500000000000001</v>
      </c>
      <c r="O62" s="117">
        <v>0.17499999999999999</v>
      </c>
      <c r="P62" s="117">
        <v>0.125</v>
      </c>
      <c r="Q62" s="117">
        <v>3.2320899999999999</v>
      </c>
      <c r="R62" s="74">
        <v>0</v>
      </c>
      <c r="S62" s="74">
        <v>0</v>
      </c>
      <c r="T62" s="74">
        <v>1.075</v>
      </c>
      <c r="U62" s="74">
        <v>1.212</v>
      </c>
      <c r="V62" s="64">
        <v>2</v>
      </c>
      <c r="W62" s="64">
        <v>5</v>
      </c>
      <c r="X62" s="64">
        <v>0</v>
      </c>
      <c r="Y62" s="65">
        <v>1</v>
      </c>
      <c r="Z62" s="65">
        <v>0</v>
      </c>
      <c r="AA62" s="73">
        <v>0</v>
      </c>
      <c r="AB62" s="75">
        <v>0</v>
      </c>
      <c r="AC62" s="66">
        <v>3</v>
      </c>
    </row>
    <row r="63" spans="1:37" ht="20.25">
      <c r="A63" s="39" t="s">
        <v>334</v>
      </c>
      <c r="B63" s="38">
        <v>432</v>
      </c>
      <c r="C63" s="47">
        <v>3267</v>
      </c>
      <c r="D63" s="41">
        <v>300</v>
      </c>
      <c r="E63" s="38" t="s">
        <v>102</v>
      </c>
      <c r="F63" s="42" t="s">
        <v>227</v>
      </c>
      <c r="G63" s="42" t="s">
        <v>228</v>
      </c>
      <c r="H63" s="43">
        <v>0.4</v>
      </c>
      <c r="I63" s="44">
        <v>1</v>
      </c>
      <c r="J63" s="45" t="s">
        <v>377</v>
      </c>
      <c r="K63" s="46">
        <v>42282</v>
      </c>
      <c r="L63" s="95" t="s">
        <v>363</v>
      </c>
      <c r="M63" s="117">
        <v>0</v>
      </c>
      <c r="N63" s="117">
        <v>0.17499999999999999</v>
      </c>
      <c r="O63" s="117">
        <v>0.15</v>
      </c>
      <c r="P63" s="117">
        <v>0.1</v>
      </c>
      <c r="Q63" s="117">
        <v>4.5652900000000001</v>
      </c>
      <c r="R63" s="74">
        <v>0</v>
      </c>
      <c r="S63" s="74">
        <v>0</v>
      </c>
      <c r="T63" s="74">
        <v>0.42499999999999993</v>
      </c>
      <c r="U63" s="74">
        <v>2.0385300000000002</v>
      </c>
      <c r="V63" s="64">
        <v>2</v>
      </c>
      <c r="W63" s="64">
        <v>1</v>
      </c>
      <c r="X63" s="64">
        <v>0</v>
      </c>
      <c r="Y63" s="65">
        <v>1</v>
      </c>
      <c r="Z63" s="65">
        <v>1</v>
      </c>
      <c r="AA63" s="73">
        <v>0</v>
      </c>
      <c r="AB63" s="75">
        <v>0</v>
      </c>
      <c r="AC63" s="66">
        <v>1</v>
      </c>
    </row>
    <row r="64" spans="1:37" s="20" customFormat="1" ht="20.25">
      <c r="E64" s="100"/>
      <c r="F64" s="137" t="s">
        <v>346</v>
      </c>
      <c r="G64" s="138"/>
      <c r="H64" s="78">
        <v>134.083</v>
      </c>
      <c r="I64" s="79"/>
      <c r="J64" s="79"/>
      <c r="K64" s="79"/>
      <c r="L64" s="79"/>
      <c r="M64" s="101">
        <f>SUM(M50:M63)</f>
        <v>47.449999999999996</v>
      </c>
      <c r="N64" s="101">
        <f t="shared" ref="N64:P64" si="3">SUM(N50:N63)</f>
        <v>33</v>
      </c>
      <c r="O64" s="101">
        <f t="shared" si="3"/>
        <v>38.949999999999996</v>
      </c>
      <c r="P64" s="101">
        <f t="shared" si="3"/>
        <v>14.725</v>
      </c>
      <c r="Q64" s="101" t="s">
        <v>347</v>
      </c>
      <c r="R64" s="101">
        <f>SUM(R50:R63)</f>
        <v>0</v>
      </c>
      <c r="S64" s="101">
        <f t="shared" ref="S64" si="4">SUM(S50:S63)</f>
        <v>0</v>
      </c>
      <c r="T64" s="101">
        <v>134.083</v>
      </c>
      <c r="U64" s="101" t="s">
        <v>347</v>
      </c>
      <c r="V64" s="77">
        <v>171</v>
      </c>
      <c r="W64" s="77">
        <v>191</v>
      </c>
      <c r="X64" s="77">
        <v>180</v>
      </c>
      <c r="Y64" s="77">
        <v>31</v>
      </c>
      <c r="Z64" s="77">
        <v>25</v>
      </c>
      <c r="AA64" s="101">
        <v>0</v>
      </c>
      <c r="AB64" s="101" t="s">
        <v>347</v>
      </c>
      <c r="AC64" s="77">
        <v>891</v>
      </c>
      <c r="AD64" s="100"/>
    </row>
    <row r="65" spans="1:30" ht="20.25">
      <c r="A65" s="37"/>
      <c r="B65" s="37"/>
      <c r="C65" s="37"/>
      <c r="D65" s="37"/>
      <c r="E65" s="102"/>
      <c r="F65" s="139" t="s">
        <v>348</v>
      </c>
      <c r="G65" s="140"/>
      <c r="H65" s="106"/>
      <c r="I65" s="106"/>
      <c r="J65" s="106"/>
      <c r="K65" s="106"/>
      <c r="L65" s="79"/>
      <c r="M65" s="101" t="s">
        <v>347</v>
      </c>
      <c r="N65" s="101" t="s">
        <v>347</v>
      </c>
      <c r="O65" s="101" t="s">
        <v>347</v>
      </c>
      <c r="P65" s="101" t="s">
        <v>347</v>
      </c>
      <c r="Q65" s="101">
        <v>3.2869560816061694</v>
      </c>
      <c r="R65" s="107" t="s">
        <v>347</v>
      </c>
      <c r="S65" s="107" t="s">
        <v>347</v>
      </c>
      <c r="T65" s="107" t="s">
        <v>347</v>
      </c>
      <c r="U65" s="107">
        <v>1.4212339126511191</v>
      </c>
      <c r="V65" s="108" t="s">
        <v>347</v>
      </c>
      <c r="W65" s="108" t="s">
        <v>347</v>
      </c>
      <c r="X65" s="108" t="s">
        <v>347</v>
      </c>
      <c r="Y65" s="108" t="s">
        <v>347</v>
      </c>
      <c r="Z65" s="108" t="s">
        <v>347</v>
      </c>
      <c r="AA65" s="107" t="s">
        <v>347</v>
      </c>
      <c r="AB65" s="107">
        <v>0</v>
      </c>
      <c r="AC65" s="108" t="s">
        <v>347</v>
      </c>
      <c r="AD65" s="102"/>
    </row>
  </sheetData>
  <mergeCells count="56">
    <mergeCell ref="AB48:AB49"/>
    <mergeCell ref="A47:F47"/>
    <mergeCell ref="L48:L49"/>
    <mergeCell ref="F64:G64"/>
    <mergeCell ref="F65:G65"/>
    <mergeCell ref="R48:T48"/>
    <mergeCell ref="V48:V49"/>
    <mergeCell ref="W48:W49"/>
    <mergeCell ref="A48:A49"/>
    <mergeCell ref="B48:B49"/>
    <mergeCell ref="C48:C49"/>
    <mergeCell ref="D48:D49"/>
    <mergeCell ref="E48:E49"/>
    <mergeCell ref="AJ2:AJ3"/>
    <mergeCell ref="F40:G40"/>
    <mergeCell ref="F41:G41"/>
    <mergeCell ref="G2:G3"/>
    <mergeCell ref="H2:H3"/>
    <mergeCell ref="I2:I3"/>
    <mergeCell ref="J2:J3"/>
    <mergeCell ref="K2:K3"/>
    <mergeCell ref="F2:F3"/>
    <mergeCell ref="AC2:AC3"/>
    <mergeCell ref="AH2:AH3"/>
    <mergeCell ref="A2:A3"/>
    <mergeCell ref="B2:B3"/>
    <mergeCell ref="C2:C3"/>
    <mergeCell ref="AG2:AG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  <mergeCell ref="D2:D3"/>
    <mergeCell ref="E2:E3"/>
    <mergeCell ref="V2:V3"/>
    <mergeCell ref="Z48:Z49"/>
    <mergeCell ref="AA48:AA49"/>
    <mergeCell ref="X48:X49"/>
    <mergeCell ref="Y48:Y49"/>
    <mergeCell ref="G48:G49"/>
    <mergeCell ref="H48:H49"/>
    <mergeCell ref="U48:U49"/>
    <mergeCell ref="M48:P48"/>
    <mergeCell ref="Q48:Q49"/>
    <mergeCell ref="F48:F49"/>
    <mergeCell ref="I48:I49"/>
    <mergeCell ref="J48:J49"/>
    <mergeCell ref="K48:K49"/>
  </mergeCells>
  <printOptions horizontalCentered="1"/>
  <pageMargins left="0.64375000000000004" right="0.25" top="0.75" bottom="0.75" header="0.3" footer="0.3"/>
  <pageSetup paperSize="8" scale="44" fitToHeight="0" orientation="landscape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43"/>
  <sheetViews>
    <sheetView zoomScale="90" zoomScaleNormal="90" zoomScaleSheetLayoutView="50" workbookViewId="0">
      <selection activeCell="A4" sqref="A4:XFD28"/>
    </sheetView>
  </sheetViews>
  <sheetFormatPr defaultRowHeight="15"/>
  <cols>
    <col min="1" max="1" width="28.42578125" customWidth="1"/>
    <col min="5" max="5" width="38.5703125" customWidth="1"/>
    <col min="6" max="7" width="9.140625" style="62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1.57031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style="54" customWidth="1"/>
    <col min="35" max="35" width="9" customWidth="1"/>
  </cols>
  <sheetData>
    <row r="1" spans="1:55" ht="20.25">
      <c r="A1" s="119" t="s">
        <v>420</v>
      </c>
      <c r="B1" s="21"/>
      <c r="C1" s="22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</row>
    <row r="2" spans="1:55" ht="27" customHeight="1">
      <c r="A2" s="125" t="s">
        <v>344</v>
      </c>
      <c r="B2" s="125" t="s">
        <v>0</v>
      </c>
      <c r="C2" s="126" t="s">
        <v>1</v>
      </c>
      <c r="D2" s="127" t="s">
        <v>2</v>
      </c>
      <c r="E2" s="125" t="s">
        <v>3</v>
      </c>
      <c r="F2" s="125" t="s">
        <v>383</v>
      </c>
      <c r="G2" s="125" t="s">
        <v>384</v>
      </c>
      <c r="H2" s="130" t="s">
        <v>385</v>
      </c>
      <c r="I2" s="125" t="s">
        <v>4</v>
      </c>
      <c r="J2" s="125" t="s">
        <v>5</v>
      </c>
      <c r="K2" s="133" t="s">
        <v>6</v>
      </c>
      <c r="L2" s="125" t="s">
        <v>7</v>
      </c>
      <c r="M2" s="132" t="s">
        <v>386</v>
      </c>
      <c r="N2" s="132"/>
      <c r="O2" s="132"/>
      <c r="P2" s="132"/>
      <c r="Q2" s="131" t="s">
        <v>387</v>
      </c>
      <c r="R2" s="132" t="s">
        <v>388</v>
      </c>
      <c r="S2" s="132"/>
      <c r="T2" s="132"/>
      <c r="U2" s="132"/>
      <c r="V2" s="131" t="s">
        <v>389</v>
      </c>
      <c r="W2" s="134" t="s">
        <v>390</v>
      </c>
      <c r="X2" s="135"/>
      <c r="Y2" s="136"/>
      <c r="Z2" s="131" t="s">
        <v>391</v>
      </c>
      <c r="AA2" s="148" t="s">
        <v>392</v>
      </c>
      <c r="AB2" s="148" t="s">
        <v>393</v>
      </c>
      <c r="AC2" s="141" t="s">
        <v>394</v>
      </c>
      <c r="AD2" s="128" t="s">
        <v>395</v>
      </c>
      <c r="AE2" s="143" t="s">
        <v>396</v>
      </c>
      <c r="AF2" s="128" t="s">
        <v>397</v>
      </c>
      <c r="AG2" s="141" t="s">
        <v>398</v>
      </c>
      <c r="AH2" s="128" t="s">
        <v>399</v>
      </c>
      <c r="AI2" s="128" t="s">
        <v>400</v>
      </c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</row>
    <row r="3" spans="1:55" ht="39.75" customHeight="1">
      <c r="A3" s="125"/>
      <c r="B3" s="125"/>
      <c r="C3" s="126"/>
      <c r="D3" s="127"/>
      <c r="E3" s="125"/>
      <c r="F3" s="125"/>
      <c r="G3" s="125"/>
      <c r="H3" s="130"/>
      <c r="I3" s="125"/>
      <c r="J3" s="125"/>
      <c r="K3" s="133"/>
      <c r="L3" s="125"/>
      <c r="M3" s="96" t="s">
        <v>401</v>
      </c>
      <c r="N3" s="97" t="s">
        <v>402</v>
      </c>
      <c r="O3" s="97" t="s">
        <v>403</v>
      </c>
      <c r="P3" s="96" t="s">
        <v>404</v>
      </c>
      <c r="Q3" s="131"/>
      <c r="R3" s="96" t="s">
        <v>405</v>
      </c>
      <c r="S3" s="97" t="s">
        <v>406</v>
      </c>
      <c r="T3" s="97" t="s">
        <v>407</v>
      </c>
      <c r="U3" s="96" t="s">
        <v>408</v>
      </c>
      <c r="V3" s="131"/>
      <c r="W3" s="96" t="s">
        <v>409</v>
      </c>
      <c r="X3" s="97" t="s">
        <v>410</v>
      </c>
      <c r="Y3" s="96" t="s">
        <v>411</v>
      </c>
      <c r="Z3" s="131"/>
      <c r="AA3" s="148"/>
      <c r="AB3" s="148"/>
      <c r="AC3" s="142"/>
      <c r="AD3" s="129"/>
      <c r="AE3" s="144"/>
      <c r="AF3" s="129"/>
      <c r="AG3" s="142"/>
      <c r="AH3" s="129"/>
      <c r="AI3" s="129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55" ht="20.25">
      <c r="A4" s="6" t="s">
        <v>335</v>
      </c>
      <c r="B4" s="6">
        <v>433</v>
      </c>
      <c r="C4" s="6">
        <v>309</v>
      </c>
      <c r="D4" s="6">
        <v>301</v>
      </c>
      <c r="E4" s="6" t="s">
        <v>109</v>
      </c>
      <c r="F4" s="14" t="s">
        <v>236</v>
      </c>
      <c r="G4" s="14" t="s">
        <v>237</v>
      </c>
      <c r="H4" s="55">
        <v>19.356999999999999</v>
      </c>
      <c r="I4" s="6">
        <v>2</v>
      </c>
      <c r="J4" s="6" t="s">
        <v>343</v>
      </c>
      <c r="K4" s="15">
        <v>42282</v>
      </c>
      <c r="L4" s="10" t="s">
        <v>345</v>
      </c>
      <c r="M4" s="74">
        <v>15.55</v>
      </c>
      <c r="N4" s="74">
        <v>2.7</v>
      </c>
      <c r="O4" s="74">
        <v>0.95</v>
      </c>
      <c r="P4" s="74">
        <v>0.17499999999999999</v>
      </c>
      <c r="Q4" s="74">
        <v>1.9903900000000001</v>
      </c>
      <c r="R4" s="74">
        <v>19.175000000000001</v>
      </c>
      <c r="S4" s="74">
        <v>0.17499999999999999</v>
      </c>
      <c r="T4" s="74">
        <v>2.5000000000000001E-2</v>
      </c>
      <c r="U4" s="74">
        <v>0</v>
      </c>
      <c r="V4" s="74">
        <v>2.8196300000000001</v>
      </c>
      <c r="W4" s="74">
        <v>0</v>
      </c>
      <c r="X4" s="74">
        <v>0</v>
      </c>
      <c r="Y4" s="117">
        <v>19.356999999999999</v>
      </c>
      <c r="Z4" s="74">
        <v>1.2433700000000001</v>
      </c>
      <c r="AA4" s="74">
        <v>215.68</v>
      </c>
      <c r="AB4" s="74">
        <v>1.3</v>
      </c>
      <c r="AC4" s="74">
        <f>(AA4+AB4*0.5)/(3.5*H4*1000)*100</f>
        <v>0.31930862958398215</v>
      </c>
      <c r="AD4" s="74">
        <v>142.36000000000001</v>
      </c>
      <c r="AE4" s="74">
        <f>AD4/(3.5*H4*1000)*100</f>
        <v>0.21012701200746872</v>
      </c>
      <c r="AF4" s="74">
        <v>3.1139999999999999</v>
      </c>
      <c r="AG4" s="74">
        <f>AF4/(3.5*H4*1000)*100</f>
        <v>4.596343884456712E-3</v>
      </c>
      <c r="AH4" s="74">
        <v>0</v>
      </c>
      <c r="AI4" s="74">
        <f>AF4/(3.5*H4*1000)*100</f>
        <v>4.596343884456712E-3</v>
      </c>
      <c r="AJ4" s="25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5" ht="20.25">
      <c r="A5" s="6" t="s">
        <v>335</v>
      </c>
      <c r="B5" s="6">
        <v>433</v>
      </c>
      <c r="C5" s="6">
        <v>309</v>
      </c>
      <c r="D5" s="6">
        <v>302</v>
      </c>
      <c r="E5" s="6" t="s">
        <v>110</v>
      </c>
      <c r="F5" s="14" t="s">
        <v>236</v>
      </c>
      <c r="G5" s="14" t="s">
        <v>238</v>
      </c>
      <c r="H5" s="55">
        <v>3.6680000000000001</v>
      </c>
      <c r="I5" s="6">
        <v>4</v>
      </c>
      <c r="J5" s="6" t="s">
        <v>379</v>
      </c>
      <c r="K5" s="15">
        <v>42282</v>
      </c>
      <c r="L5" s="10" t="s">
        <v>345</v>
      </c>
      <c r="M5" s="74">
        <v>1.4750000000000001</v>
      </c>
      <c r="N5" s="74">
        <v>1.075</v>
      </c>
      <c r="O5" s="74">
        <v>0.75</v>
      </c>
      <c r="P5" s="74">
        <v>0.4</v>
      </c>
      <c r="Q5" s="74">
        <v>3.7970899999999999</v>
      </c>
      <c r="R5" s="74">
        <v>3.7</v>
      </c>
      <c r="S5" s="74">
        <v>0</v>
      </c>
      <c r="T5" s="74">
        <v>0</v>
      </c>
      <c r="U5" s="74">
        <v>0</v>
      </c>
      <c r="V5" s="74">
        <v>1.59039</v>
      </c>
      <c r="W5" s="74">
        <v>0</v>
      </c>
      <c r="X5" s="74">
        <v>0</v>
      </c>
      <c r="Y5" s="117">
        <v>3.6680000000000001</v>
      </c>
      <c r="Z5" s="74">
        <v>1.20123</v>
      </c>
      <c r="AA5" s="74">
        <v>14</v>
      </c>
      <c r="AB5" s="74">
        <v>18.63</v>
      </c>
      <c r="AC5" s="74">
        <f t="shared" ref="AC5:AC28" si="0">(AA5+AB5*0.5)/(3.5*H5*1000)*100</f>
        <v>0.18160928493534814</v>
      </c>
      <c r="AD5" s="74">
        <v>4.32</v>
      </c>
      <c r="AE5" s="74">
        <f t="shared" ref="AE5:AE28" si="1">AD5/(3.5*H5*1000)*100</f>
        <v>3.3650101261878798E-2</v>
      </c>
      <c r="AF5" s="74">
        <v>0</v>
      </c>
      <c r="AG5" s="74">
        <f t="shared" ref="AG5:AG28" si="2">AF5/(3.5*H5*1000)*100</f>
        <v>0</v>
      </c>
      <c r="AH5" s="74">
        <v>0</v>
      </c>
      <c r="AI5" s="74">
        <f t="shared" ref="AI5:AI28" si="3">AF5/(3.5*H5*1000)*100</f>
        <v>0</v>
      </c>
      <c r="AJ5" s="25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ht="20.25">
      <c r="A6" s="6" t="s">
        <v>335</v>
      </c>
      <c r="B6" s="6">
        <v>433</v>
      </c>
      <c r="C6" s="6">
        <v>309</v>
      </c>
      <c r="D6" s="6">
        <v>302</v>
      </c>
      <c r="E6" s="6" t="s">
        <v>110</v>
      </c>
      <c r="F6" s="14" t="s">
        <v>238</v>
      </c>
      <c r="G6" s="14" t="s">
        <v>236</v>
      </c>
      <c r="H6" s="55">
        <v>3.6680000000000001</v>
      </c>
      <c r="I6" s="6">
        <v>4</v>
      </c>
      <c r="J6" s="6" t="s">
        <v>340</v>
      </c>
      <c r="K6" s="15">
        <v>42282</v>
      </c>
      <c r="L6" s="10" t="s">
        <v>345</v>
      </c>
      <c r="M6" s="74">
        <v>1.7749999999999999</v>
      </c>
      <c r="N6" s="74">
        <v>0.97499999999999998</v>
      </c>
      <c r="O6" s="74">
        <v>0.52500000000000002</v>
      </c>
      <c r="P6" s="74">
        <v>0.45</v>
      </c>
      <c r="Q6" s="74">
        <v>4.4086600000000002</v>
      </c>
      <c r="R6" s="74">
        <v>3.7250000000000001</v>
      </c>
      <c r="S6" s="74">
        <v>0</v>
      </c>
      <c r="T6" s="74">
        <v>0</v>
      </c>
      <c r="U6" s="74">
        <v>0</v>
      </c>
      <c r="V6" s="74">
        <v>2.7500499999999999</v>
      </c>
      <c r="W6" s="74">
        <v>0</v>
      </c>
      <c r="X6" s="74">
        <v>0</v>
      </c>
      <c r="Y6" s="117">
        <v>3.6680000000000001</v>
      </c>
      <c r="Z6" s="74">
        <v>1.1887799999999999</v>
      </c>
      <c r="AA6" s="74">
        <v>156.69</v>
      </c>
      <c r="AB6" s="74">
        <v>2.2999999999999998</v>
      </c>
      <c r="AC6" s="74">
        <f t="shared" si="0"/>
        <v>1.2294749961053122</v>
      </c>
      <c r="AD6" s="74">
        <v>146.9</v>
      </c>
      <c r="AE6" s="74">
        <f t="shared" si="1"/>
        <v>1.144259230409721</v>
      </c>
      <c r="AF6" s="74">
        <v>120.2</v>
      </c>
      <c r="AG6" s="74">
        <f t="shared" si="2"/>
        <v>0.93628291011060905</v>
      </c>
      <c r="AH6" s="74">
        <v>1.5</v>
      </c>
      <c r="AI6" s="74">
        <f t="shared" si="3"/>
        <v>0.93628291011060905</v>
      </c>
      <c r="AJ6" s="25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ht="20.25">
      <c r="A7" s="6" t="s">
        <v>335</v>
      </c>
      <c r="B7" s="6">
        <v>433</v>
      </c>
      <c r="C7" s="6">
        <v>311</v>
      </c>
      <c r="D7" s="6">
        <v>201</v>
      </c>
      <c r="E7" s="6" t="s">
        <v>111</v>
      </c>
      <c r="F7" s="14" t="s">
        <v>43</v>
      </c>
      <c r="G7" s="14" t="s">
        <v>239</v>
      </c>
      <c r="H7" s="55">
        <v>14.041</v>
      </c>
      <c r="I7" s="6">
        <v>4</v>
      </c>
      <c r="J7" s="6" t="s">
        <v>379</v>
      </c>
      <c r="K7" s="15">
        <v>42282</v>
      </c>
      <c r="L7" s="10" t="s">
        <v>345</v>
      </c>
      <c r="M7" s="74">
        <v>9.5</v>
      </c>
      <c r="N7" s="74">
        <v>3.0249999999999999</v>
      </c>
      <c r="O7" s="74">
        <v>1.125</v>
      </c>
      <c r="P7" s="74">
        <v>0.4</v>
      </c>
      <c r="Q7" s="74">
        <v>2.4443800000000002</v>
      </c>
      <c r="R7" s="74">
        <v>10.875</v>
      </c>
      <c r="S7" s="74">
        <v>2.25</v>
      </c>
      <c r="T7" s="74">
        <v>0.67500000000000004</v>
      </c>
      <c r="U7" s="74">
        <v>0.25</v>
      </c>
      <c r="V7" s="74">
        <v>7.3384900000000002</v>
      </c>
      <c r="W7" s="74">
        <v>0</v>
      </c>
      <c r="X7" s="74">
        <v>0</v>
      </c>
      <c r="Y7" s="117">
        <v>14.041</v>
      </c>
      <c r="Z7" s="74">
        <v>1.1529199999999999</v>
      </c>
      <c r="AA7" s="74">
        <v>32.5</v>
      </c>
      <c r="AB7" s="74">
        <v>14.257999999999999</v>
      </c>
      <c r="AC7" s="74">
        <f t="shared" si="0"/>
        <v>8.0639352101498668E-2</v>
      </c>
      <c r="AD7" s="74">
        <v>12.66</v>
      </c>
      <c r="AE7" s="74">
        <f t="shared" si="1"/>
        <v>2.5761290913345614E-2</v>
      </c>
      <c r="AF7" s="74">
        <v>0</v>
      </c>
      <c r="AG7" s="74">
        <f t="shared" si="2"/>
        <v>0</v>
      </c>
      <c r="AH7" s="74">
        <v>0</v>
      </c>
      <c r="AI7" s="74">
        <f t="shared" si="3"/>
        <v>0</v>
      </c>
      <c r="AJ7" s="25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5" ht="20.25">
      <c r="A8" s="6" t="s">
        <v>335</v>
      </c>
      <c r="B8" s="6">
        <v>433</v>
      </c>
      <c r="C8" s="6">
        <v>311</v>
      </c>
      <c r="D8" s="6">
        <v>201</v>
      </c>
      <c r="E8" s="6" t="s">
        <v>111</v>
      </c>
      <c r="F8" s="14" t="s">
        <v>239</v>
      </c>
      <c r="G8" s="14" t="s">
        <v>43</v>
      </c>
      <c r="H8" s="55">
        <v>14.041</v>
      </c>
      <c r="I8" s="6">
        <v>4</v>
      </c>
      <c r="J8" s="6" t="s">
        <v>340</v>
      </c>
      <c r="K8" s="15">
        <v>42282</v>
      </c>
      <c r="L8" s="10" t="s">
        <v>345</v>
      </c>
      <c r="M8" s="74">
        <v>9.3249999999999993</v>
      </c>
      <c r="N8" s="74">
        <v>3.8250000000000002</v>
      </c>
      <c r="O8" s="74">
        <v>1.0249999999999999</v>
      </c>
      <c r="P8" s="74">
        <v>0.32500000000000001</v>
      </c>
      <c r="Q8" s="74">
        <v>2.5016400000000001</v>
      </c>
      <c r="R8" s="74">
        <v>10.15</v>
      </c>
      <c r="S8" s="74">
        <v>2.5499999999999998</v>
      </c>
      <c r="T8" s="74">
        <v>0.65</v>
      </c>
      <c r="U8" s="74">
        <v>0.67500000000000004</v>
      </c>
      <c r="V8" s="74">
        <v>8.5190300000000008</v>
      </c>
      <c r="W8" s="74">
        <v>0</v>
      </c>
      <c r="X8" s="74">
        <v>0</v>
      </c>
      <c r="Y8" s="117">
        <v>14.041</v>
      </c>
      <c r="Z8" s="74">
        <v>1.0954699999999999</v>
      </c>
      <c r="AA8" s="74">
        <v>86.13</v>
      </c>
      <c r="AB8" s="74">
        <v>6.31</v>
      </c>
      <c r="AC8" s="74">
        <f t="shared" si="0"/>
        <v>0.18168221636635568</v>
      </c>
      <c r="AD8" s="74">
        <v>75.653999999999996</v>
      </c>
      <c r="AE8" s="74">
        <f t="shared" si="1"/>
        <v>0.15394507920681269</v>
      </c>
      <c r="AF8" s="74">
        <v>0</v>
      </c>
      <c r="AG8" s="74">
        <f t="shared" si="2"/>
        <v>0</v>
      </c>
      <c r="AH8" s="74">
        <v>1.2250000000000001</v>
      </c>
      <c r="AI8" s="74">
        <f t="shared" si="3"/>
        <v>0</v>
      </c>
      <c r="AJ8" s="25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</row>
    <row r="9" spans="1:55" ht="20.25">
      <c r="A9" s="6" t="s">
        <v>335</v>
      </c>
      <c r="B9" s="6">
        <v>433</v>
      </c>
      <c r="C9" s="6">
        <v>311</v>
      </c>
      <c r="D9" s="6">
        <v>201</v>
      </c>
      <c r="E9" s="6" t="s">
        <v>111</v>
      </c>
      <c r="F9" s="14" t="s">
        <v>240</v>
      </c>
      <c r="G9" s="14" t="s">
        <v>241</v>
      </c>
      <c r="H9" s="55">
        <v>11.701000000000001</v>
      </c>
      <c r="I9" s="6">
        <v>4</v>
      </c>
      <c r="J9" s="6" t="s">
        <v>380</v>
      </c>
      <c r="K9" s="15">
        <v>42282</v>
      </c>
      <c r="L9" s="10" t="s">
        <v>345</v>
      </c>
      <c r="M9" s="74">
        <v>8.4499999999999993</v>
      </c>
      <c r="N9" s="74">
        <v>2.375</v>
      </c>
      <c r="O9" s="74">
        <v>0.65</v>
      </c>
      <c r="P9" s="74">
        <v>0.27500000000000002</v>
      </c>
      <c r="Q9" s="74">
        <v>2.33202</v>
      </c>
      <c r="R9" s="74">
        <v>11.675000000000001</v>
      </c>
      <c r="S9" s="74">
        <v>7.4999999999999997E-2</v>
      </c>
      <c r="T9" s="74">
        <v>0</v>
      </c>
      <c r="U9" s="74">
        <v>0</v>
      </c>
      <c r="V9" s="74">
        <v>2.8794</v>
      </c>
      <c r="W9" s="74">
        <v>0</v>
      </c>
      <c r="X9" s="74">
        <v>0</v>
      </c>
      <c r="Y9" s="117">
        <v>11.701000000000001</v>
      </c>
      <c r="Z9" s="74">
        <v>1.1623600000000001</v>
      </c>
      <c r="AA9" s="74">
        <v>15.87</v>
      </c>
      <c r="AB9" s="74">
        <v>3.25</v>
      </c>
      <c r="AC9" s="74">
        <f t="shared" si="0"/>
        <v>4.2719181510737773E-2</v>
      </c>
      <c r="AD9" s="74">
        <v>9.1560000000000006</v>
      </c>
      <c r="AE9" s="74">
        <f t="shared" si="1"/>
        <v>2.2357063498846249E-2</v>
      </c>
      <c r="AF9" s="74">
        <v>0</v>
      </c>
      <c r="AG9" s="74">
        <f t="shared" si="2"/>
        <v>0</v>
      </c>
      <c r="AH9" s="74">
        <v>0</v>
      </c>
      <c r="AI9" s="74">
        <f t="shared" si="3"/>
        <v>0</v>
      </c>
      <c r="AJ9" s="25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</row>
    <row r="10" spans="1:55" ht="20.25">
      <c r="A10" s="6" t="s">
        <v>335</v>
      </c>
      <c r="B10" s="6">
        <v>433</v>
      </c>
      <c r="C10" s="6">
        <v>311</v>
      </c>
      <c r="D10" s="6">
        <v>201</v>
      </c>
      <c r="E10" s="6" t="s">
        <v>111</v>
      </c>
      <c r="F10" s="14" t="s">
        <v>241</v>
      </c>
      <c r="G10" s="14" t="s">
        <v>240</v>
      </c>
      <c r="H10" s="55">
        <v>11.701000000000001</v>
      </c>
      <c r="I10" s="6">
        <v>4</v>
      </c>
      <c r="J10" s="6" t="s">
        <v>339</v>
      </c>
      <c r="K10" s="15">
        <v>42282</v>
      </c>
      <c r="L10" s="10" t="s">
        <v>345</v>
      </c>
      <c r="M10" s="74">
        <v>8.1</v>
      </c>
      <c r="N10" s="74">
        <v>2.3250000000000002</v>
      </c>
      <c r="O10" s="74">
        <v>0.75</v>
      </c>
      <c r="P10" s="74">
        <v>0.57499999999999996</v>
      </c>
      <c r="Q10" s="74">
        <v>2.6793999999999998</v>
      </c>
      <c r="R10" s="74">
        <v>11.475</v>
      </c>
      <c r="S10" s="74">
        <v>0.25</v>
      </c>
      <c r="T10" s="74">
        <v>2.5000000000000001E-2</v>
      </c>
      <c r="U10" s="74">
        <v>0</v>
      </c>
      <c r="V10" s="74">
        <v>4.3825599999999998</v>
      </c>
      <c r="W10" s="74">
        <v>0</v>
      </c>
      <c r="X10" s="74">
        <v>0</v>
      </c>
      <c r="Y10" s="117">
        <v>11.701000000000001</v>
      </c>
      <c r="Z10" s="74">
        <v>1.1644699999999999</v>
      </c>
      <c r="AA10" s="74">
        <v>118</v>
      </c>
      <c r="AB10" s="74">
        <v>1.2</v>
      </c>
      <c r="AC10" s="74">
        <f t="shared" si="0"/>
        <v>0.28959673776356104</v>
      </c>
      <c r="AD10" s="74">
        <v>75.599999999999994</v>
      </c>
      <c r="AE10" s="74">
        <f t="shared" si="1"/>
        <v>0.18459960687120755</v>
      </c>
      <c r="AF10" s="74">
        <v>0</v>
      </c>
      <c r="AG10" s="74">
        <f t="shared" si="2"/>
        <v>0</v>
      </c>
      <c r="AH10" s="74">
        <v>0</v>
      </c>
      <c r="AI10" s="74">
        <f t="shared" si="3"/>
        <v>0</v>
      </c>
      <c r="AJ10" s="25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</row>
    <row r="11" spans="1:55" ht="20.25">
      <c r="A11" s="6" t="s">
        <v>335</v>
      </c>
      <c r="B11" s="6">
        <v>433</v>
      </c>
      <c r="C11" s="6">
        <v>311</v>
      </c>
      <c r="D11" s="6">
        <v>202</v>
      </c>
      <c r="E11" s="6" t="s">
        <v>112</v>
      </c>
      <c r="F11" s="14" t="s">
        <v>242</v>
      </c>
      <c r="G11" s="14" t="s">
        <v>241</v>
      </c>
      <c r="H11" s="55">
        <v>18.491</v>
      </c>
      <c r="I11" s="6">
        <v>2</v>
      </c>
      <c r="J11" s="6" t="s">
        <v>343</v>
      </c>
      <c r="K11" s="15">
        <v>42282</v>
      </c>
      <c r="L11" s="10" t="s">
        <v>345</v>
      </c>
      <c r="M11" s="74">
        <v>14.75</v>
      </c>
      <c r="N11" s="74">
        <v>2.25</v>
      </c>
      <c r="O11" s="74">
        <v>0.95</v>
      </c>
      <c r="P11" s="74">
        <v>0.4</v>
      </c>
      <c r="Q11" s="74">
        <v>2.1195200000000001</v>
      </c>
      <c r="R11" s="74">
        <v>18.175000000000001</v>
      </c>
      <c r="S11" s="74">
        <v>0.17499999999999999</v>
      </c>
      <c r="T11" s="74">
        <v>0</v>
      </c>
      <c r="U11" s="74">
        <v>0</v>
      </c>
      <c r="V11" s="74">
        <v>3.2501000000000002</v>
      </c>
      <c r="W11" s="74">
        <v>0</v>
      </c>
      <c r="X11" s="74">
        <v>0</v>
      </c>
      <c r="Y11" s="117">
        <v>18.491</v>
      </c>
      <c r="Z11" s="74">
        <v>1.1827000000000001</v>
      </c>
      <c r="AA11" s="74">
        <v>168.26</v>
      </c>
      <c r="AB11" s="74">
        <v>3.85</v>
      </c>
      <c r="AC11" s="74">
        <f t="shared" si="0"/>
        <v>0.26296190424685367</v>
      </c>
      <c r="AD11" s="74">
        <v>42.314999999999998</v>
      </c>
      <c r="AE11" s="74">
        <f t="shared" si="1"/>
        <v>6.5383159374830982E-2</v>
      </c>
      <c r="AF11" s="74">
        <v>0</v>
      </c>
      <c r="AG11" s="74">
        <f t="shared" si="2"/>
        <v>0</v>
      </c>
      <c r="AH11" s="74">
        <v>0</v>
      </c>
      <c r="AI11" s="74">
        <f t="shared" si="3"/>
        <v>0</v>
      </c>
      <c r="AJ11" s="25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</row>
    <row r="12" spans="1:55" ht="20.25">
      <c r="A12" s="6" t="s">
        <v>335</v>
      </c>
      <c r="B12" s="6">
        <v>433</v>
      </c>
      <c r="C12" s="6">
        <v>335</v>
      </c>
      <c r="D12" s="6">
        <v>100</v>
      </c>
      <c r="E12" s="6" t="s">
        <v>113</v>
      </c>
      <c r="F12" s="14" t="s">
        <v>37</v>
      </c>
      <c r="G12" s="14" t="s">
        <v>243</v>
      </c>
      <c r="H12" s="55">
        <v>1.04</v>
      </c>
      <c r="I12" s="6">
        <v>5</v>
      </c>
      <c r="J12" s="6" t="s">
        <v>379</v>
      </c>
      <c r="K12" s="15">
        <v>42282</v>
      </c>
      <c r="L12" s="10" t="s">
        <v>345</v>
      </c>
      <c r="M12" s="74">
        <v>0.05</v>
      </c>
      <c r="N12" s="74">
        <v>0.42499999999999999</v>
      </c>
      <c r="O12" s="74">
        <v>0.5</v>
      </c>
      <c r="P12" s="74">
        <v>0.125</v>
      </c>
      <c r="Q12" s="74">
        <v>3.99159</v>
      </c>
      <c r="R12" s="74">
        <v>1.1000000000000001</v>
      </c>
      <c r="S12" s="74">
        <v>0</v>
      </c>
      <c r="T12" s="74">
        <v>0</v>
      </c>
      <c r="U12" s="74">
        <v>0</v>
      </c>
      <c r="V12" s="74">
        <v>2.0047999999999999</v>
      </c>
      <c r="W12" s="74">
        <v>0</v>
      </c>
      <c r="X12" s="74">
        <v>0</v>
      </c>
      <c r="Y12" s="117">
        <v>1.04</v>
      </c>
      <c r="Z12" s="74">
        <v>1.3918600000000001</v>
      </c>
      <c r="AA12" s="74">
        <v>159.37</v>
      </c>
      <c r="AB12" s="74">
        <v>4.75</v>
      </c>
      <c r="AC12" s="74">
        <f t="shared" si="0"/>
        <v>4.443543956043956</v>
      </c>
      <c r="AD12" s="74">
        <v>69.650000000000006</v>
      </c>
      <c r="AE12" s="74">
        <f t="shared" si="1"/>
        <v>1.9134615384615385</v>
      </c>
      <c r="AF12" s="74">
        <v>1.76</v>
      </c>
      <c r="AG12" s="74">
        <f t="shared" si="2"/>
        <v>4.8351648351648346E-2</v>
      </c>
      <c r="AH12" s="74">
        <v>0</v>
      </c>
      <c r="AI12" s="74">
        <f t="shared" si="3"/>
        <v>4.8351648351648346E-2</v>
      </c>
      <c r="AJ12" s="25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</row>
    <row r="13" spans="1:55" ht="20.25">
      <c r="A13" s="6" t="s">
        <v>335</v>
      </c>
      <c r="B13" s="6">
        <v>433</v>
      </c>
      <c r="C13" s="6">
        <v>335</v>
      </c>
      <c r="D13" s="6">
        <v>100</v>
      </c>
      <c r="E13" s="6" t="s">
        <v>113</v>
      </c>
      <c r="F13" s="14" t="s">
        <v>243</v>
      </c>
      <c r="G13" s="14" t="s">
        <v>37</v>
      </c>
      <c r="H13" s="55">
        <v>1.04</v>
      </c>
      <c r="I13" s="6">
        <v>5</v>
      </c>
      <c r="J13" s="6" t="s">
        <v>340</v>
      </c>
      <c r="K13" s="15">
        <v>42282</v>
      </c>
      <c r="L13" s="10" t="s">
        <v>345</v>
      </c>
      <c r="M13" s="74">
        <v>0</v>
      </c>
      <c r="N13" s="74">
        <v>0.25</v>
      </c>
      <c r="O13" s="74">
        <v>0.42499999999999999</v>
      </c>
      <c r="P13" s="74">
        <v>0.375</v>
      </c>
      <c r="Q13" s="74">
        <v>4.6950000000000003</v>
      </c>
      <c r="R13" s="74">
        <v>1.05</v>
      </c>
      <c r="S13" s="74">
        <v>0</v>
      </c>
      <c r="T13" s="74">
        <v>0</v>
      </c>
      <c r="U13" s="74">
        <v>0</v>
      </c>
      <c r="V13" s="74">
        <v>1.9336199999999999</v>
      </c>
      <c r="W13" s="74">
        <v>0</v>
      </c>
      <c r="X13" s="74">
        <v>0</v>
      </c>
      <c r="Y13" s="117">
        <v>1.04</v>
      </c>
      <c r="Z13" s="74">
        <v>1.2421</v>
      </c>
      <c r="AA13" s="74">
        <v>25.96</v>
      </c>
      <c r="AB13" s="74">
        <v>9.58</v>
      </c>
      <c r="AC13" s="74">
        <f t="shared" si="0"/>
        <v>0.84478021978021978</v>
      </c>
      <c r="AD13" s="74">
        <v>0.03</v>
      </c>
      <c r="AE13" s="74">
        <f t="shared" si="1"/>
        <v>8.2417582417582407E-4</v>
      </c>
      <c r="AF13" s="74">
        <v>0</v>
      </c>
      <c r="AG13" s="74">
        <f t="shared" si="2"/>
        <v>0</v>
      </c>
      <c r="AH13" s="74">
        <v>0</v>
      </c>
      <c r="AI13" s="74">
        <f t="shared" si="3"/>
        <v>0</v>
      </c>
      <c r="AJ13" s="25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</row>
    <row r="14" spans="1:55" ht="20.25">
      <c r="A14" s="6" t="s">
        <v>335</v>
      </c>
      <c r="B14" s="6">
        <v>433</v>
      </c>
      <c r="C14" s="6">
        <v>369</v>
      </c>
      <c r="D14" s="6">
        <v>100</v>
      </c>
      <c r="E14" s="6" t="s">
        <v>114</v>
      </c>
      <c r="F14" s="14" t="s">
        <v>37</v>
      </c>
      <c r="G14" s="14" t="s">
        <v>244</v>
      </c>
      <c r="H14" s="55">
        <v>1.4339999999999999</v>
      </c>
      <c r="I14" s="6">
        <v>4</v>
      </c>
      <c r="J14" s="6" t="s">
        <v>379</v>
      </c>
      <c r="K14" s="15">
        <v>42282</v>
      </c>
      <c r="L14" s="10" t="s">
        <v>345</v>
      </c>
      <c r="M14" s="74">
        <v>0.95</v>
      </c>
      <c r="N14" s="74">
        <v>0.15</v>
      </c>
      <c r="O14" s="74">
        <v>0.1</v>
      </c>
      <c r="P14" s="74">
        <v>0.125</v>
      </c>
      <c r="Q14" s="74">
        <v>2.7022599999999999</v>
      </c>
      <c r="R14" s="74">
        <v>1.325</v>
      </c>
      <c r="S14" s="74">
        <v>0</v>
      </c>
      <c r="T14" s="74">
        <v>0</v>
      </c>
      <c r="U14" s="74">
        <v>0</v>
      </c>
      <c r="V14" s="74">
        <v>2.8319800000000002</v>
      </c>
      <c r="W14" s="74">
        <v>0</v>
      </c>
      <c r="X14" s="74">
        <v>0</v>
      </c>
      <c r="Y14" s="117">
        <v>1.4339999999999999</v>
      </c>
      <c r="Z14" s="74">
        <v>1.33589</v>
      </c>
      <c r="AA14" s="74">
        <v>368.4</v>
      </c>
      <c r="AB14" s="74">
        <v>14.2</v>
      </c>
      <c r="AC14" s="74">
        <f t="shared" si="0"/>
        <v>7.4815700338712894</v>
      </c>
      <c r="AD14" s="74">
        <v>168.32</v>
      </c>
      <c r="AE14" s="74">
        <f t="shared" si="1"/>
        <v>3.3536561067941819</v>
      </c>
      <c r="AF14" s="74">
        <v>2.16</v>
      </c>
      <c r="AG14" s="74">
        <f t="shared" si="2"/>
        <v>4.3036461446503291E-2</v>
      </c>
      <c r="AH14" s="74">
        <v>0</v>
      </c>
      <c r="AI14" s="74">
        <f t="shared" si="3"/>
        <v>4.3036461446503291E-2</v>
      </c>
      <c r="AJ14" s="25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</row>
    <row r="15" spans="1:55" ht="20.25">
      <c r="A15" s="6" t="s">
        <v>335</v>
      </c>
      <c r="B15" s="6">
        <v>433</v>
      </c>
      <c r="C15" s="6">
        <v>369</v>
      </c>
      <c r="D15" s="6">
        <v>100</v>
      </c>
      <c r="E15" s="6" t="s">
        <v>114</v>
      </c>
      <c r="F15" s="14" t="s">
        <v>244</v>
      </c>
      <c r="G15" s="14" t="s">
        <v>37</v>
      </c>
      <c r="H15" s="55">
        <v>1.4339999999999999</v>
      </c>
      <c r="I15" s="6">
        <v>4</v>
      </c>
      <c r="J15" s="6" t="s">
        <v>340</v>
      </c>
      <c r="K15" s="15">
        <v>42282</v>
      </c>
      <c r="L15" s="10" t="s">
        <v>345</v>
      </c>
      <c r="M15" s="74">
        <v>0.77500000000000002</v>
      </c>
      <c r="N15" s="74">
        <v>0.32500000000000001</v>
      </c>
      <c r="O15" s="74">
        <v>0.15</v>
      </c>
      <c r="P15" s="74">
        <v>7.4999999999999997E-2</v>
      </c>
      <c r="Q15" s="74">
        <v>2.7486799999999998</v>
      </c>
      <c r="R15" s="74">
        <v>1.175</v>
      </c>
      <c r="S15" s="74">
        <v>0.15</v>
      </c>
      <c r="T15" s="74">
        <v>0</v>
      </c>
      <c r="U15" s="74">
        <v>0</v>
      </c>
      <c r="V15" s="74">
        <v>4.4945700000000004</v>
      </c>
      <c r="W15" s="74">
        <v>0</v>
      </c>
      <c r="X15" s="74">
        <v>0</v>
      </c>
      <c r="Y15" s="117">
        <v>1.4339999999999999</v>
      </c>
      <c r="Z15" s="74">
        <v>1.3208299999999999</v>
      </c>
      <c r="AA15" s="74">
        <v>115.5</v>
      </c>
      <c r="AB15" s="74">
        <v>11.678000000000001</v>
      </c>
      <c r="AC15" s="74">
        <f t="shared" si="0"/>
        <v>2.4175931460450291</v>
      </c>
      <c r="AD15" s="74">
        <v>14.36</v>
      </c>
      <c r="AE15" s="74">
        <f t="shared" si="1"/>
        <v>0.28611277146842001</v>
      </c>
      <c r="AF15" s="74">
        <v>0</v>
      </c>
      <c r="AG15" s="74">
        <f t="shared" si="2"/>
        <v>0</v>
      </c>
      <c r="AH15" s="74">
        <v>0</v>
      </c>
      <c r="AI15" s="74">
        <f t="shared" si="3"/>
        <v>0</v>
      </c>
      <c r="AJ15" s="25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</row>
    <row r="16" spans="1:55" s="2" customFormat="1" ht="20.25">
      <c r="A16" s="6" t="s">
        <v>335</v>
      </c>
      <c r="B16" s="6">
        <v>433</v>
      </c>
      <c r="C16" s="6">
        <v>3027</v>
      </c>
      <c r="D16" s="6">
        <v>100</v>
      </c>
      <c r="E16" s="6" t="s">
        <v>115</v>
      </c>
      <c r="F16" s="14" t="s">
        <v>37</v>
      </c>
      <c r="G16" s="14" t="s">
        <v>245</v>
      </c>
      <c r="H16" s="55">
        <v>15.9</v>
      </c>
      <c r="I16" s="6">
        <v>2</v>
      </c>
      <c r="J16" s="8" t="s">
        <v>377</v>
      </c>
      <c r="K16" s="15">
        <v>42282</v>
      </c>
      <c r="L16" s="10" t="s">
        <v>345</v>
      </c>
      <c r="M16" s="74">
        <v>11.85</v>
      </c>
      <c r="N16" s="74">
        <v>2.4750000000000001</v>
      </c>
      <c r="O16" s="74">
        <v>1.175</v>
      </c>
      <c r="P16" s="74">
        <v>0.57499999999999996</v>
      </c>
      <c r="Q16" s="74">
        <v>2.2516500000000002</v>
      </c>
      <c r="R16" s="74">
        <v>15.074999999999999</v>
      </c>
      <c r="S16" s="74">
        <v>0.8</v>
      </c>
      <c r="T16" s="74">
        <v>7.4999999999999997E-2</v>
      </c>
      <c r="U16" s="74">
        <v>0.125</v>
      </c>
      <c r="V16" s="74">
        <v>3.1101200000000002</v>
      </c>
      <c r="W16" s="74">
        <v>0</v>
      </c>
      <c r="X16" s="74">
        <v>0</v>
      </c>
      <c r="Y16" s="117">
        <v>15.9</v>
      </c>
      <c r="Z16" s="74">
        <v>1.28531</v>
      </c>
      <c r="AA16" s="74">
        <v>278.2</v>
      </c>
      <c r="AB16" s="74">
        <v>98.6</v>
      </c>
      <c r="AC16" s="74">
        <f t="shared" si="0"/>
        <v>0.58849955076370175</v>
      </c>
      <c r="AD16" s="74">
        <v>145.32</v>
      </c>
      <c r="AE16" s="74">
        <f t="shared" si="1"/>
        <v>0.26113207547169809</v>
      </c>
      <c r="AF16" s="74">
        <v>2.3E-2</v>
      </c>
      <c r="AG16" s="74">
        <f t="shared" si="2"/>
        <v>4.1329739442946988E-5</v>
      </c>
      <c r="AH16" s="74">
        <v>0</v>
      </c>
      <c r="AI16" s="74">
        <f t="shared" si="3"/>
        <v>4.1329739442946988E-5</v>
      </c>
      <c r="AJ16" s="25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</row>
    <row r="17" spans="1:55" s="2" customFormat="1" ht="20.25">
      <c r="A17" s="6" t="s">
        <v>335</v>
      </c>
      <c r="B17" s="6">
        <v>433</v>
      </c>
      <c r="C17" s="6">
        <v>3028</v>
      </c>
      <c r="D17" s="6">
        <v>100</v>
      </c>
      <c r="E17" s="6" t="s">
        <v>116</v>
      </c>
      <c r="F17" s="14" t="s">
        <v>37</v>
      </c>
      <c r="G17" s="14" t="s">
        <v>246</v>
      </c>
      <c r="H17" s="55">
        <v>24.806000000000001</v>
      </c>
      <c r="I17" s="6">
        <v>2</v>
      </c>
      <c r="J17" s="72" t="s">
        <v>377</v>
      </c>
      <c r="K17" s="15">
        <v>42282</v>
      </c>
      <c r="L17" s="10" t="s">
        <v>345</v>
      </c>
      <c r="M17" s="74">
        <v>16.75</v>
      </c>
      <c r="N17" s="74">
        <v>4.8499999999999996</v>
      </c>
      <c r="O17" s="74">
        <v>2.25</v>
      </c>
      <c r="P17" s="74">
        <v>1.2250000000000001</v>
      </c>
      <c r="Q17" s="74">
        <v>2.4453499999999999</v>
      </c>
      <c r="R17" s="74">
        <v>24.475000000000001</v>
      </c>
      <c r="S17" s="74">
        <v>0.55000000000000004</v>
      </c>
      <c r="T17" s="74">
        <v>0.05</v>
      </c>
      <c r="U17" s="74">
        <v>0</v>
      </c>
      <c r="V17" s="74">
        <v>3.3302100000000001</v>
      </c>
      <c r="W17" s="74">
        <v>0</v>
      </c>
      <c r="X17" s="74">
        <v>0</v>
      </c>
      <c r="Y17" s="117">
        <v>24.806000000000001</v>
      </c>
      <c r="Z17" s="74">
        <v>1.3492999999999999</v>
      </c>
      <c r="AA17" s="74">
        <v>2.1059999999999999</v>
      </c>
      <c r="AB17" s="74">
        <v>21.36</v>
      </c>
      <c r="AC17" s="74">
        <f t="shared" si="0"/>
        <v>1.4726851798528007E-2</v>
      </c>
      <c r="AD17" s="74">
        <v>0.23</v>
      </c>
      <c r="AE17" s="74">
        <f t="shared" si="1"/>
        <v>2.6491286670275624E-4</v>
      </c>
      <c r="AF17" s="74">
        <v>0</v>
      </c>
      <c r="AG17" s="74">
        <f t="shared" si="2"/>
        <v>0</v>
      </c>
      <c r="AH17" s="74">
        <v>1.47</v>
      </c>
      <c r="AI17" s="74">
        <f t="shared" si="3"/>
        <v>0</v>
      </c>
      <c r="AJ17" s="25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</row>
    <row r="18" spans="1:55" s="2" customFormat="1" ht="20.25">
      <c r="A18" s="57" t="s">
        <v>335</v>
      </c>
      <c r="B18" s="57">
        <v>433</v>
      </c>
      <c r="C18" s="57">
        <v>3030</v>
      </c>
      <c r="D18" s="57">
        <v>100</v>
      </c>
      <c r="E18" s="57" t="s">
        <v>371</v>
      </c>
      <c r="F18" s="14">
        <v>0</v>
      </c>
      <c r="G18" s="14" t="s">
        <v>372</v>
      </c>
      <c r="H18" s="55">
        <v>9.6449999999999996</v>
      </c>
      <c r="I18" s="57">
        <v>2</v>
      </c>
      <c r="J18" s="72" t="s">
        <v>377</v>
      </c>
      <c r="K18" s="15">
        <v>42282</v>
      </c>
      <c r="L18" s="10" t="s">
        <v>345</v>
      </c>
      <c r="M18" s="74">
        <v>8.25</v>
      </c>
      <c r="N18" s="74">
        <v>1.125</v>
      </c>
      <c r="O18" s="74">
        <v>0.27500000000000002</v>
      </c>
      <c r="P18" s="74">
        <v>0</v>
      </c>
      <c r="Q18" s="74">
        <v>2.9830000000000001</v>
      </c>
      <c r="R18" s="74">
        <v>9.6</v>
      </c>
      <c r="S18" s="74">
        <v>0.05</v>
      </c>
      <c r="T18" s="74">
        <v>0</v>
      </c>
      <c r="U18" s="74">
        <v>0</v>
      </c>
      <c r="V18" s="74">
        <v>3.2149999999999999</v>
      </c>
      <c r="W18" s="74">
        <v>0</v>
      </c>
      <c r="X18" s="74">
        <v>0</v>
      </c>
      <c r="Y18" s="117">
        <v>9.6449999999999996</v>
      </c>
      <c r="Z18" s="74">
        <v>1.298</v>
      </c>
      <c r="AA18" s="74">
        <v>12.62</v>
      </c>
      <c r="AB18" s="74">
        <v>35.68</v>
      </c>
      <c r="AC18" s="74">
        <f t="shared" si="0"/>
        <v>9.0231800340665039E-2</v>
      </c>
      <c r="AD18" s="74">
        <v>0</v>
      </c>
      <c r="AE18" s="74">
        <f t="shared" si="1"/>
        <v>0</v>
      </c>
      <c r="AF18" s="74">
        <v>0</v>
      </c>
      <c r="AG18" s="74">
        <f t="shared" si="2"/>
        <v>0</v>
      </c>
      <c r="AH18" s="74">
        <v>0</v>
      </c>
      <c r="AI18" s="74">
        <f t="shared" si="3"/>
        <v>0</v>
      </c>
      <c r="AJ18" s="25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</row>
    <row r="19" spans="1:55" ht="20.25">
      <c r="A19" s="6" t="s">
        <v>335</v>
      </c>
      <c r="B19" s="6">
        <v>433</v>
      </c>
      <c r="C19" s="6">
        <v>3032</v>
      </c>
      <c r="D19" s="6">
        <v>100</v>
      </c>
      <c r="E19" s="6" t="s">
        <v>117</v>
      </c>
      <c r="F19" s="14" t="s">
        <v>37</v>
      </c>
      <c r="G19" s="14" t="s">
        <v>247</v>
      </c>
      <c r="H19" s="55">
        <v>32.362000000000002</v>
      </c>
      <c r="I19" s="6">
        <v>2</v>
      </c>
      <c r="J19" s="72" t="s">
        <v>377</v>
      </c>
      <c r="K19" s="15">
        <v>42282</v>
      </c>
      <c r="L19" s="10" t="s">
        <v>345</v>
      </c>
      <c r="M19" s="74">
        <v>18.45</v>
      </c>
      <c r="N19" s="74">
        <v>9.7249999999999996</v>
      </c>
      <c r="O19" s="74">
        <v>3.5</v>
      </c>
      <c r="P19" s="74">
        <v>0.85</v>
      </c>
      <c r="Q19" s="74">
        <v>2.6452100000000001</v>
      </c>
      <c r="R19" s="74">
        <v>29.6</v>
      </c>
      <c r="S19" s="74">
        <v>2.25</v>
      </c>
      <c r="T19" s="74">
        <v>0.52500000000000002</v>
      </c>
      <c r="U19" s="74">
        <v>0.15</v>
      </c>
      <c r="V19" s="74">
        <v>5.1763500000000002</v>
      </c>
      <c r="W19" s="74">
        <v>0</v>
      </c>
      <c r="X19" s="74">
        <v>0</v>
      </c>
      <c r="Y19" s="117">
        <v>32.362000000000002</v>
      </c>
      <c r="Z19" s="74">
        <v>1.17123</v>
      </c>
      <c r="AA19" s="74">
        <v>158.30000000000001</v>
      </c>
      <c r="AB19" s="74">
        <v>6.2</v>
      </c>
      <c r="AC19" s="74">
        <f t="shared" si="0"/>
        <v>0.14249516628850414</v>
      </c>
      <c r="AD19" s="74">
        <v>49.65</v>
      </c>
      <c r="AE19" s="74">
        <f t="shared" si="1"/>
        <v>4.3834479592467349E-2</v>
      </c>
      <c r="AF19" s="74">
        <v>0</v>
      </c>
      <c r="AG19" s="74">
        <f t="shared" si="2"/>
        <v>0</v>
      </c>
      <c r="AH19" s="74">
        <v>0</v>
      </c>
      <c r="AI19" s="74">
        <f t="shared" si="3"/>
        <v>0</v>
      </c>
      <c r="AJ19" s="25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</row>
    <row r="20" spans="1:55" ht="20.25">
      <c r="A20" s="6" t="s">
        <v>335</v>
      </c>
      <c r="B20" s="6">
        <v>433</v>
      </c>
      <c r="C20" s="6">
        <v>3032</v>
      </c>
      <c r="D20" s="6">
        <v>100</v>
      </c>
      <c r="E20" s="6" t="s">
        <v>117</v>
      </c>
      <c r="F20" s="14" t="s">
        <v>247</v>
      </c>
      <c r="G20" s="14" t="s">
        <v>37</v>
      </c>
      <c r="H20" s="55">
        <v>32.362000000000002</v>
      </c>
      <c r="I20" s="6">
        <v>2</v>
      </c>
      <c r="J20" s="6" t="s">
        <v>343</v>
      </c>
      <c r="K20" s="15">
        <v>42282</v>
      </c>
      <c r="L20" s="10" t="s">
        <v>345</v>
      </c>
      <c r="M20" s="74">
        <v>19.100000000000001</v>
      </c>
      <c r="N20" s="74">
        <v>10.475</v>
      </c>
      <c r="O20" s="74">
        <v>2.7</v>
      </c>
      <c r="P20" s="74">
        <v>1.0249999999999999</v>
      </c>
      <c r="Q20" s="74">
        <v>2.66188</v>
      </c>
      <c r="R20" s="74">
        <v>29.05</v>
      </c>
      <c r="S20" s="74">
        <v>2.7749999999999999</v>
      </c>
      <c r="T20" s="74">
        <v>0.7</v>
      </c>
      <c r="U20" s="74">
        <v>0.125</v>
      </c>
      <c r="V20" s="74">
        <v>5.2993100000000002</v>
      </c>
      <c r="W20" s="74">
        <v>0</v>
      </c>
      <c r="X20" s="74">
        <v>0</v>
      </c>
      <c r="Y20" s="117">
        <v>32.362000000000002</v>
      </c>
      <c r="Z20" s="74">
        <v>1.264</v>
      </c>
      <c r="AA20" s="74">
        <v>32.979999999999997</v>
      </c>
      <c r="AB20" s="74">
        <v>4.21</v>
      </c>
      <c r="AC20" s="74">
        <f t="shared" si="0"/>
        <v>3.0975482708997314E-2</v>
      </c>
      <c r="AD20" s="74">
        <v>18.2</v>
      </c>
      <c r="AE20" s="74">
        <f t="shared" si="1"/>
        <v>1.6068228168839994E-2</v>
      </c>
      <c r="AF20" s="74">
        <v>0</v>
      </c>
      <c r="AG20" s="74">
        <f t="shared" si="2"/>
        <v>0</v>
      </c>
      <c r="AH20" s="74">
        <v>0</v>
      </c>
      <c r="AI20" s="74">
        <f t="shared" si="3"/>
        <v>0</v>
      </c>
      <c r="AJ20" s="25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</row>
    <row r="21" spans="1:55" s="54" customFormat="1" ht="20.25">
      <c r="A21" s="57" t="s">
        <v>335</v>
      </c>
      <c r="B21" s="57">
        <v>433</v>
      </c>
      <c r="C21" s="57">
        <v>3033</v>
      </c>
      <c r="D21" s="57">
        <v>100</v>
      </c>
      <c r="E21" s="57" t="s">
        <v>373</v>
      </c>
      <c r="F21" s="14">
        <v>0</v>
      </c>
      <c r="G21" s="14">
        <v>13000</v>
      </c>
      <c r="H21" s="55">
        <v>13</v>
      </c>
      <c r="I21" s="57">
        <v>2</v>
      </c>
      <c r="J21" s="57" t="s">
        <v>343</v>
      </c>
      <c r="K21" s="15">
        <v>42282</v>
      </c>
      <c r="L21" s="10" t="s">
        <v>345</v>
      </c>
      <c r="M21" s="74">
        <v>11.5</v>
      </c>
      <c r="N21" s="74">
        <v>1.5</v>
      </c>
      <c r="O21" s="74">
        <v>0</v>
      </c>
      <c r="P21" s="74">
        <v>0</v>
      </c>
      <c r="Q21" s="74">
        <v>2.5960000000000001</v>
      </c>
      <c r="R21" s="74">
        <v>13</v>
      </c>
      <c r="S21" s="74">
        <v>0</v>
      </c>
      <c r="T21" s="74">
        <v>0</v>
      </c>
      <c r="U21" s="74">
        <v>0</v>
      </c>
      <c r="V21" s="74">
        <v>3.681</v>
      </c>
      <c r="W21" s="74">
        <v>0</v>
      </c>
      <c r="X21" s="74">
        <v>0</v>
      </c>
      <c r="Y21" s="117">
        <v>13</v>
      </c>
      <c r="Z21" s="74">
        <v>1.129</v>
      </c>
      <c r="AA21" s="74">
        <v>56.62</v>
      </c>
      <c r="AB21" s="74">
        <v>11.23</v>
      </c>
      <c r="AC21" s="74">
        <f t="shared" si="0"/>
        <v>0.13678021978021979</v>
      </c>
      <c r="AD21" s="74">
        <v>89.32</v>
      </c>
      <c r="AE21" s="74">
        <f t="shared" si="1"/>
        <v>0.19630769230769229</v>
      </c>
      <c r="AF21" s="74">
        <v>0</v>
      </c>
      <c r="AG21" s="74">
        <f t="shared" si="2"/>
        <v>0</v>
      </c>
      <c r="AH21" s="74">
        <v>0</v>
      </c>
      <c r="AI21" s="74">
        <f t="shared" si="3"/>
        <v>0</v>
      </c>
      <c r="AJ21" s="25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</row>
    <row r="22" spans="1:55" ht="20.25">
      <c r="A22" s="6" t="s">
        <v>335</v>
      </c>
      <c r="B22" s="6">
        <v>433</v>
      </c>
      <c r="C22" s="6">
        <v>3251</v>
      </c>
      <c r="D22" s="6">
        <v>200</v>
      </c>
      <c r="E22" s="6" t="s">
        <v>118</v>
      </c>
      <c r="F22" s="14" t="s">
        <v>248</v>
      </c>
      <c r="G22" s="14" t="s">
        <v>249</v>
      </c>
      <c r="H22" s="55">
        <v>18.061</v>
      </c>
      <c r="I22" s="6">
        <v>2</v>
      </c>
      <c r="J22" s="6" t="s">
        <v>343</v>
      </c>
      <c r="K22" s="15">
        <v>42282</v>
      </c>
      <c r="L22" s="10" t="s">
        <v>345</v>
      </c>
      <c r="M22" s="74">
        <v>14.7</v>
      </c>
      <c r="N22" s="74">
        <v>2.2000000000000002</v>
      </c>
      <c r="O22" s="74">
        <v>0.67500000000000004</v>
      </c>
      <c r="P22" s="74">
        <v>0.45</v>
      </c>
      <c r="Q22" s="74">
        <v>2.1301899999999998</v>
      </c>
      <c r="R22" s="74">
        <v>18</v>
      </c>
      <c r="S22" s="74">
        <v>2.5000000000000001E-2</v>
      </c>
      <c r="T22" s="74">
        <v>0</v>
      </c>
      <c r="U22" s="74">
        <v>0</v>
      </c>
      <c r="V22" s="74">
        <v>3.1786599999999998</v>
      </c>
      <c r="W22" s="74">
        <v>0</v>
      </c>
      <c r="X22" s="74">
        <v>0</v>
      </c>
      <c r="Y22" s="117">
        <v>18.061</v>
      </c>
      <c r="Z22" s="74">
        <v>1.40212</v>
      </c>
      <c r="AA22" s="74">
        <v>44.69</v>
      </c>
      <c r="AB22" s="74">
        <v>6.2030000000000003</v>
      </c>
      <c r="AC22" s="74">
        <f t="shared" si="0"/>
        <v>7.5603312583546245E-2</v>
      </c>
      <c r="AD22" s="74">
        <v>0.03</v>
      </c>
      <c r="AE22" s="74">
        <f t="shared" si="1"/>
        <v>4.7458216994787514E-5</v>
      </c>
      <c r="AF22" s="74">
        <v>0</v>
      </c>
      <c r="AG22" s="74">
        <f t="shared" si="2"/>
        <v>0</v>
      </c>
      <c r="AH22" s="74">
        <v>0</v>
      </c>
      <c r="AI22" s="74">
        <f t="shared" si="3"/>
        <v>0</v>
      </c>
      <c r="AJ22" s="25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</row>
    <row r="23" spans="1:55" ht="20.25">
      <c r="A23" s="6" t="s">
        <v>335</v>
      </c>
      <c r="B23" s="6">
        <v>433</v>
      </c>
      <c r="C23" s="6">
        <v>3252</v>
      </c>
      <c r="D23" s="6">
        <v>100</v>
      </c>
      <c r="E23" s="6" t="s">
        <v>119</v>
      </c>
      <c r="F23" s="14" t="s">
        <v>37</v>
      </c>
      <c r="G23" s="14" t="s">
        <v>221</v>
      </c>
      <c r="H23" s="55">
        <v>10</v>
      </c>
      <c r="I23" s="6">
        <v>2</v>
      </c>
      <c r="J23" s="8" t="s">
        <v>377</v>
      </c>
      <c r="K23" s="15">
        <v>42282</v>
      </c>
      <c r="L23" s="10" t="s">
        <v>345</v>
      </c>
      <c r="M23" s="74">
        <v>8.375</v>
      </c>
      <c r="N23" s="74">
        <v>1.2</v>
      </c>
      <c r="O23" s="74">
        <v>0.375</v>
      </c>
      <c r="P23" s="74">
        <v>0.125</v>
      </c>
      <c r="Q23" s="74">
        <v>2.0759300000000001</v>
      </c>
      <c r="R23" s="74">
        <v>9.7750000000000004</v>
      </c>
      <c r="S23" s="74">
        <v>0.22500000000000001</v>
      </c>
      <c r="T23" s="74">
        <v>7.4999999999999997E-2</v>
      </c>
      <c r="U23" s="74">
        <v>0</v>
      </c>
      <c r="V23" s="74">
        <v>2.3841800000000002</v>
      </c>
      <c r="W23" s="74">
        <v>0</v>
      </c>
      <c r="X23" s="74">
        <v>0</v>
      </c>
      <c r="Y23" s="117">
        <v>10</v>
      </c>
      <c r="Z23" s="74">
        <v>1.29741</v>
      </c>
      <c r="AA23" s="74">
        <v>2.2050000000000001</v>
      </c>
      <c r="AB23" s="74">
        <v>7.95</v>
      </c>
      <c r="AC23" s="74">
        <f t="shared" si="0"/>
        <v>1.7657142857142854E-2</v>
      </c>
      <c r="AD23" s="74">
        <v>0</v>
      </c>
      <c r="AE23" s="74">
        <f t="shared" si="1"/>
        <v>0</v>
      </c>
      <c r="AF23" s="74">
        <v>0</v>
      </c>
      <c r="AG23" s="74">
        <f t="shared" si="2"/>
        <v>0</v>
      </c>
      <c r="AH23" s="74">
        <v>0</v>
      </c>
      <c r="AI23" s="74">
        <f t="shared" si="3"/>
        <v>0</v>
      </c>
      <c r="AJ23" s="25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</row>
    <row r="24" spans="1:55" ht="20.25">
      <c r="A24" s="6" t="s">
        <v>335</v>
      </c>
      <c r="B24" s="6">
        <v>433</v>
      </c>
      <c r="C24" s="6">
        <v>3283</v>
      </c>
      <c r="D24" s="6">
        <v>100</v>
      </c>
      <c r="E24" s="6" t="s">
        <v>120</v>
      </c>
      <c r="F24" s="14" t="s">
        <v>37</v>
      </c>
      <c r="G24" s="14" t="s">
        <v>250</v>
      </c>
      <c r="H24" s="55">
        <v>3.5190000000000001</v>
      </c>
      <c r="I24" s="6">
        <v>2</v>
      </c>
      <c r="J24" s="8" t="s">
        <v>377</v>
      </c>
      <c r="K24" s="15">
        <v>42282</v>
      </c>
      <c r="L24" s="10" t="s">
        <v>345</v>
      </c>
      <c r="M24" s="74">
        <v>2.95</v>
      </c>
      <c r="N24" s="74">
        <v>0.32500000000000001</v>
      </c>
      <c r="O24" s="74">
        <v>0.15</v>
      </c>
      <c r="P24" s="74">
        <v>0.15</v>
      </c>
      <c r="Q24" s="74">
        <v>2.2491599999999998</v>
      </c>
      <c r="R24" s="74">
        <v>3.5249999999999999</v>
      </c>
      <c r="S24" s="74">
        <v>0.05</v>
      </c>
      <c r="T24" s="74">
        <v>0</v>
      </c>
      <c r="U24" s="74">
        <v>0</v>
      </c>
      <c r="V24" s="74">
        <v>2.1085500000000001</v>
      </c>
      <c r="W24" s="74">
        <v>0</v>
      </c>
      <c r="X24" s="74">
        <v>0</v>
      </c>
      <c r="Y24" s="117">
        <v>3.5190000000000001</v>
      </c>
      <c r="Z24" s="74">
        <v>1.16456</v>
      </c>
      <c r="AA24" s="74">
        <v>62.39</v>
      </c>
      <c r="AB24" s="74">
        <v>14.35</v>
      </c>
      <c r="AC24" s="74">
        <f t="shared" si="0"/>
        <v>0.56481143181910443</v>
      </c>
      <c r="AD24" s="74">
        <v>126.32</v>
      </c>
      <c r="AE24" s="74">
        <f t="shared" si="1"/>
        <v>1.0256160435188566</v>
      </c>
      <c r="AF24" s="74">
        <v>0</v>
      </c>
      <c r="AG24" s="74">
        <f t="shared" si="2"/>
        <v>0</v>
      </c>
      <c r="AH24" s="74">
        <v>0</v>
      </c>
      <c r="AI24" s="74">
        <f t="shared" si="3"/>
        <v>0</v>
      </c>
      <c r="AJ24" s="25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</row>
    <row r="25" spans="1:55" ht="20.25">
      <c r="A25" s="6" t="s">
        <v>335</v>
      </c>
      <c r="B25" s="6">
        <v>433</v>
      </c>
      <c r="C25" s="6">
        <v>3285</v>
      </c>
      <c r="D25" s="6">
        <v>100</v>
      </c>
      <c r="E25" s="6" t="s">
        <v>121</v>
      </c>
      <c r="F25" s="14" t="s">
        <v>37</v>
      </c>
      <c r="G25" s="14" t="s">
        <v>221</v>
      </c>
      <c r="H25" s="55">
        <v>10</v>
      </c>
      <c r="I25" s="6">
        <v>2</v>
      </c>
      <c r="J25" s="72" t="s">
        <v>377</v>
      </c>
      <c r="K25" s="15">
        <v>42282</v>
      </c>
      <c r="L25" s="10" t="s">
        <v>345</v>
      </c>
      <c r="M25" s="74">
        <v>5.4</v>
      </c>
      <c r="N25" s="74">
        <v>2.8</v>
      </c>
      <c r="O25" s="74">
        <v>1.5</v>
      </c>
      <c r="P25" s="74">
        <v>0.3</v>
      </c>
      <c r="Q25" s="74">
        <v>2.6733500000000001</v>
      </c>
      <c r="R25" s="74">
        <v>9.65</v>
      </c>
      <c r="S25" s="74">
        <v>0.27500000000000002</v>
      </c>
      <c r="T25" s="74">
        <v>7.4999999999999997E-2</v>
      </c>
      <c r="U25" s="74">
        <v>0</v>
      </c>
      <c r="V25" s="117">
        <v>3.74424</v>
      </c>
      <c r="W25" s="117">
        <v>0</v>
      </c>
      <c r="X25" s="117">
        <v>0</v>
      </c>
      <c r="Y25" s="117">
        <v>10</v>
      </c>
      <c r="Z25" s="117">
        <v>1.25376</v>
      </c>
      <c r="AA25" s="117">
        <v>167.249</v>
      </c>
      <c r="AB25" s="74">
        <v>6.32</v>
      </c>
      <c r="AC25" s="74">
        <f t="shared" si="0"/>
        <v>0.48688285714285717</v>
      </c>
      <c r="AD25" s="74">
        <v>203.15</v>
      </c>
      <c r="AE25" s="74">
        <f t="shared" si="1"/>
        <v>0.5804285714285714</v>
      </c>
      <c r="AF25" s="74">
        <v>6.3</v>
      </c>
      <c r="AG25" s="74">
        <f t="shared" si="2"/>
        <v>1.7999999999999999E-2</v>
      </c>
      <c r="AH25" s="74">
        <v>0</v>
      </c>
      <c r="AI25" s="74">
        <f t="shared" si="3"/>
        <v>1.7999999999999999E-2</v>
      </c>
      <c r="AJ25" s="25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</row>
    <row r="26" spans="1:55" s="54" customFormat="1" ht="20.25">
      <c r="A26" s="57" t="s">
        <v>335</v>
      </c>
      <c r="B26" s="57">
        <v>433</v>
      </c>
      <c r="C26" s="57">
        <v>3303</v>
      </c>
      <c r="D26" s="57">
        <v>100</v>
      </c>
      <c r="E26" s="57" t="s">
        <v>374</v>
      </c>
      <c r="F26" s="14">
        <v>0</v>
      </c>
      <c r="G26" s="14">
        <v>10812</v>
      </c>
      <c r="H26" s="55">
        <v>10.811999999999999</v>
      </c>
      <c r="I26" s="57">
        <v>2</v>
      </c>
      <c r="J26" s="72" t="s">
        <v>377</v>
      </c>
      <c r="K26" s="15">
        <v>42282</v>
      </c>
      <c r="L26" s="10" t="s">
        <v>345</v>
      </c>
      <c r="M26" s="74">
        <v>6.75</v>
      </c>
      <c r="N26" s="74">
        <v>1.7250000000000001</v>
      </c>
      <c r="O26" s="74">
        <v>1.7749999999999999</v>
      </c>
      <c r="P26" s="74">
        <v>0.5</v>
      </c>
      <c r="Q26" s="74">
        <v>2.573</v>
      </c>
      <c r="R26" s="74">
        <v>10.199999999999999</v>
      </c>
      <c r="S26" s="74">
        <v>0.55000000000000004</v>
      </c>
      <c r="T26" s="74">
        <v>0</v>
      </c>
      <c r="U26" s="74">
        <v>0</v>
      </c>
      <c r="V26" s="117">
        <v>3.9809999999999999</v>
      </c>
      <c r="W26" s="117">
        <v>0</v>
      </c>
      <c r="X26" s="117">
        <v>0</v>
      </c>
      <c r="Y26" s="117">
        <v>10.811999999999999</v>
      </c>
      <c r="Z26" s="117">
        <v>1.3109999999999999</v>
      </c>
      <c r="AA26" s="117">
        <v>16</v>
      </c>
      <c r="AB26" s="74">
        <v>25.86</v>
      </c>
      <c r="AC26" s="74">
        <f t="shared" si="0"/>
        <v>7.6449447703609744E-2</v>
      </c>
      <c r="AD26" s="74">
        <v>124.36</v>
      </c>
      <c r="AE26" s="74">
        <f t="shared" si="1"/>
        <v>0.32862956503356061</v>
      </c>
      <c r="AF26" s="74">
        <v>0</v>
      </c>
      <c r="AG26" s="74">
        <f t="shared" si="2"/>
        <v>0</v>
      </c>
      <c r="AH26" s="74">
        <v>0</v>
      </c>
      <c r="AI26" s="74">
        <f t="shared" si="3"/>
        <v>0</v>
      </c>
      <c r="AJ26" s="25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</row>
    <row r="27" spans="1:55" s="54" customFormat="1" ht="20.25">
      <c r="A27" s="57" t="s">
        <v>335</v>
      </c>
      <c r="B27" s="57">
        <v>433</v>
      </c>
      <c r="C27" s="57">
        <v>3454</v>
      </c>
      <c r="D27" s="57">
        <v>200</v>
      </c>
      <c r="E27" s="57" t="s">
        <v>375</v>
      </c>
      <c r="F27" s="14">
        <v>21293</v>
      </c>
      <c r="G27" s="14">
        <v>49736</v>
      </c>
      <c r="H27" s="55">
        <v>28.443000000000001</v>
      </c>
      <c r="I27" s="57">
        <v>2</v>
      </c>
      <c r="J27" s="72" t="s">
        <v>377</v>
      </c>
      <c r="K27" s="15">
        <v>42282</v>
      </c>
      <c r="L27" s="10" t="s">
        <v>345</v>
      </c>
      <c r="M27" s="74">
        <v>21.274999999999999</v>
      </c>
      <c r="N27" s="74">
        <v>4.9000000000000004</v>
      </c>
      <c r="O27" s="74">
        <v>1.575</v>
      </c>
      <c r="P27" s="74">
        <v>0.72499999999999998</v>
      </c>
      <c r="Q27" s="74">
        <v>2.2450000000000001</v>
      </c>
      <c r="R27" s="74">
        <v>28.125</v>
      </c>
      <c r="S27" s="74">
        <v>0.3</v>
      </c>
      <c r="T27" s="74">
        <v>0.05</v>
      </c>
      <c r="U27" s="74">
        <v>0</v>
      </c>
      <c r="V27" s="117">
        <v>2.4009999999999998</v>
      </c>
      <c r="W27" s="117">
        <v>0</v>
      </c>
      <c r="X27" s="117">
        <v>0</v>
      </c>
      <c r="Y27" s="117">
        <v>28.443000000000001</v>
      </c>
      <c r="Z27" s="117">
        <v>1.264</v>
      </c>
      <c r="AA27" s="117">
        <v>0</v>
      </c>
      <c r="AB27" s="74">
        <v>0.36</v>
      </c>
      <c r="AC27" s="74">
        <f t="shared" si="0"/>
        <v>1.8081275332620125E-4</v>
      </c>
      <c r="AD27" s="74">
        <v>2.19</v>
      </c>
      <c r="AE27" s="74">
        <f t="shared" si="1"/>
        <v>2.1998884988021156E-3</v>
      </c>
      <c r="AF27" s="74">
        <v>5.34</v>
      </c>
      <c r="AG27" s="74">
        <f t="shared" si="2"/>
        <v>5.3641116820106376E-3</v>
      </c>
      <c r="AH27" s="74">
        <v>0.01</v>
      </c>
      <c r="AI27" s="74">
        <f t="shared" si="3"/>
        <v>5.3641116820106376E-3</v>
      </c>
      <c r="AJ27" s="25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</row>
    <row r="28" spans="1:55" ht="20.25">
      <c r="A28" s="6" t="s">
        <v>335</v>
      </c>
      <c r="B28" s="6">
        <v>433</v>
      </c>
      <c r="C28" s="6">
        <v>3509</v>
      </c>
      <c r="D28" s="6">
        <v>100</v>
      </c>
      <c r="E28" s="6" t="s">
        <v>122</v>
      </c>
      <c r="F28" s="14" t="s">
        <v>37</v>
      </c>
      <c r="G28" s="14" t="s">
        <v>251</v>
      </c>
      <c r="H28" s="55">
        <v>3.6</v>
      </c>
      <c r="I28" s="6">
        <v>2</v>
      </c>
      <c r="J28" s="72" t="s">
        <v>377</v>
      </c>
      <c r="K28" s="15">
        <v>42282</v>
      </c>
      <c r="L28" s="10" t="s">
        <v>345</v>
      </c>
      <c r="M28" s="74">
        <v>2.85</v>
      </c>
      <c r="N28" s="74">
        <v>0.45</v>
      </c>
      <c r="O28" s="74">
        <v>0.2</v>
      </c>
      <c r="P28" s="74">
        <v>0.15</v>
      </c>
      <c r="Q28" s="74">
        <v>2.0385599999999999</v>
      </c>
      <c r="R28" s="74">
        <v>3.625</v>
      </c>
      <c r="S28" s="74">
        <v>2.5000000000000001E-2</v>
      </c>
      <c r="T28" s="74">
        <v>0</v>
      </c>
      <c r="U28" s="74">
        <v>0</v>
      </c>
      <c r="V28" s="117">
        <v>2.4460799999999998</v>
      </c>
      <c r="W28" s="117">
        <v>0</v>
      </c>
      <c r="X28" s="117">
        <v>0</v>
      </c>
      <c r="Y28" s="117">
        <v>3.6</v>
      </c>
      <c r="Z28" s="117">
        <v>1.26654</v>
      </c>
      <c r="AA28" s="117">
        <v>35.997999999999998</v>
      </c>
      <c r="AB28" s="74">
        <v>9.6479999999999997</v>
      </c>
      <c r="AC28" s="74">
        <f t="shared" si="0"/>
        <v>0.32398412698412693</v>
      </c>
      <c r="AD28" s="74">
        <v>120.4</v>
      </c>
      <c r="AE28" s="74">
        <f t="shared" si="1"/>
        <v>0.95555555555555571</v>
      </c>
      <c r="AF28" s="74">
        <v>0</v>
      </c>
      <c r="AG28" s="74">
        <f t="shared" si="2"/>
        <v>0</v>
      </c>
      <c r="AH28" s="74">
        <v>0</v>
      </c>
      <c r="AI28" s="74">
        <f t="shared" si="3"/>
        <v>0</v>
      </c>
      <c r="AJ28" s="25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</row>
    <row r="29" spans="1:55" ht="20.25">
      <c r="E29" s="102"/>
      <c r="F29" s="150" t="s">
        <v>346</v>
      </c>
      <c r="G29" s="150"/>
      <c r="H29" s="109">
        <f>SUM(H4:H28)</f>
        <v>314.12600000000003</v>
      </c>
      <c r="I29" s="103"/>
      <c r="J29" s="103"/>
      <c r="K29" s="103"/>
      <c r="L29" s="103"/>
      <c r="M29" s="104">
        <f t="shared" ref="M29:P29" si="4">SUM(M4:M28)</f>
        <v>218.9</v>
      </c>
      <c r="N29" s="104">
        <f t="shared" si="4"/>
        <v>63.45000000000001</v>
      </c>
      <c r="O29" s="104">
        <f t="shared" si="4"/>
        <v>24.049999999999997</v>
      </c>
      <c r="P29" s="104">
        <f t="shared" si="4"/>
        <v>9.7750000000000004</v>
      </c>
      <c r="Q29" s="104" t="s">
        <v>347</v>
      </c>
      <c r="R29" s="104">
        <f t="shared" ref="R29:U29" si="5">SUM(R4:R28)</f>
        <v>297.3</v>
      </c>
      <c r="S29" s="104">
        <f t="shared" si="5"/>
        <v>13.500000000000002</v>
      </c>
      <c r="T29" s="104">
        <f t="shared" si="5"/>
        <v>2.9249999999999998</v>
      </c>
      <c r="U29" s="104">
        <f t="shared" si="5"/>
        <v>1.325</v>
      </c>
      <c r="V29" s="122" t="s">
        <v>347</v>
      </c>
      <c r="W29" s="122">
        <f>SUM(W4:W28)</f>
        <v>0</v>
      </c>
      <c r="X29" s="122">
        <f t="shared" ref="X29" si="6">SUM(X4:X28)</f>
        <v>0</v>
      </c>
      <c r="Y29" s="122">
        <f>SUM(Y4:Y28)</f>
        <v>314.12600000000003</v>
      </c>
      <c r="Z29" s="122" t="s">
        <v>347</v>
      </c>
      <c r="AA29" s="122">
        <f>SUM(AA4:AA28)</f>
        <v>2345.7179999999994</v>
      </c>
      <c r="AB29" s="104">
        <f>SUM(AB4:AB28)</f>
        <v>339.27700000000004</v>
      </c>
      <c r="AC29" s="104" t="s">
        <v>347</v>
      </c>
      <c r="AD29" s="104">
        <f>SUM(AD4:AD28)</f>
        <v>1640.4950000000003</v>
      </c>
      <c r="AE29" s="104" t="s">
        <v>347</v>
      </c>
      <c r="AF29" s="104">
        <f>SUM(AF4:AF28)</f>
        <v>138.89700000000002</v>
      </c>
      <c r="AG29" s="104" t="s">
        <v>347</v>
      </c>
      <c r="AH29" s="104">
        <f>SUM(AH4:AH28)</f>
        <v>4.2050000000000001</v>
      </c>
      <c r="AI29" s="104" t="s">
        <v>347</v>
      </c>
      <c r="AJ29" s="82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</row>
    <row r="30" spans="1:55" ht="20.25">
      <c r="E30" s="102"/>
      <c r="F30" s="150" t="s">
        <v>348</v>
      </c>
      <c r="G30" s="150"/>
      <c r="H30" s="103"/>
      <c r="I30" s="103"/>
      <c r="J30" s="103"/>
      <c r="K30" s="103"/>
      <c r="L30" s="103"/>
      <c r="M30" s="104" t="s">
        <v>347</v>
      </c>
      <c r="N30" s="104" t="s">
        <v>347</v>
      </c>
      <c r="O30" s="104" t="s">
        <v>347</v>
      </c>
      <c r="P30" s="104" t="s">
        <v>347</v>
      </c>
      <c r="Q30" s="104">
        <f>SUMPRODUCT(Q4:Q28,H4:H28)/H29</f>
        <v>2.4715444110325153</v>
      </c>
      <c r="R30" s="104" t="s">
        <v>347</v>
      </c>
      <c r="S30" s="104" t="s">
        <v>347</v>
      </c>
      <c r="T30" s="104" t="s">
        <v>347</v>
      </c>
      <c r="U30" s="104" t="s">
        <v>347</v>
      </c>
      <c r="V30" s="123">
        <v>3.99</v>
      </c>
      <c r="W30" s="122" t="s">
        <v>347</v>
      </c>
      <c r="X30" s="122" t="s">
        <v>347</v>
      </c>
      <c r="Y30" s="122" t="s">
        <v>347</v>
      </c>
      <c r="Z30" s="122">
        <f>SUMPRODUCT(Z4:Z28,H4:H28)/H29</f>
        <v>1.2402045809324922</v>
      </c>
      <c r="AA30" s="122" t="s">
        <v>347</v>
      </c>
      <c r="AB30" s="104" t="s">
        <v>347</v>
      </c>
      <c r="AC30" s="104">
        <f>SUMPRODUCT(AC4:AC28,H4:H28)/H29</f>
        <v>0.22878503712341083</v>
      </c>
      <c r="AD30" s="104" t="s">
        <v>347</v>
      </c>
      <c r="AE30" s="104">
        <f>SUMPRODUCT(AE4:AE28,H4:H28)/H29</f>
        <v>0.14921173578209287</v>
      </c>
      <c r="AF30" s="104" t="s">
        <v>347</v>
      </c>
      <c r="AG30" s="104">
        <f>SUMPRODUCT(AG4:AG28,H4:H28)/H29</f>
        <v>1.2633420074383254E-2</v>
      </c>
      <c r="AH30" s="104" t="s">
        <v>347</v>
      </c>
      <c r="AI30" s="104">
        <f>SUMPRODUCT(AI4:AI28,H4:H28)/H29</f>
        <v>1.2633420074383254E-2</v>
      </c>
      <c r="AJ30" s="10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</row>
    <row r="31" spans="1:55">
      <c r="V31" s="20"/>
      <c r="W31" s="20"/>
      <c r="X31" s="20"/>
      <c r="Y31" s="20"/>
      <c r="Z31" s="20"/>
      <c r="AA31" s="20"/>
      <c r="AH31" s="20">
        <f t="shared" ref="AH31:AH46" si="7">(X31+(Y31*0.5)+AA31+AC31+AE31)*H31</f>
        <v>0</v>
      </c>
    </row>
    <row r="32" spans="1:55">
      <c r="V32" s="20"/>
      <c r="W32" s="20"/>
      <c r="X32" s="20"/>
      <c r="Y32" s="20"/>
      <c r="Z32" s="20"/>
      <c r="AA32" s="20"/>
      <c r="AH32" s="20">
        <f t="shared" si="7"/>
        <v>0</v>
      </c>
    </row>
    <row r="33" spans="34:34">
      <c r="AH33" s="20">
        <f t="shared" si="7"/>
        <v>0</v>
      </c>
    </row>
    <row r="34" spans="34:34">
      <c r="AH34" s="20">
        <f t="shared" si="7"/>
        <v>0</v>
      </c>
    </row>
    <row r="35" spans="34:34">
      <c r="AH35" s="20">
        <f t="shared" si="7"/>
        <v>0</v>
      </c>
    </row>
    <row r="36" spans="34:34">
      <c r="AH36" s="20">
        <f t="shared" si="7"/>
        <v>0</v>
      </c>
    </row>
    <row r="37" spans="34:34">
      <c r="AH37" s="20">
        <f t="shared" si="7"/>
        <v>0</v>
      </c>
    </row>
    <row r="38" spans="34:34">
      <c r="AH38" s="20">
        <f t="shared" si="7"/>
        <v>0</v>
      </c>
    </row>
    <row r="39" spans="34:34">
      <c r="AH39" s="20">
        <f t="shared" si="7"/>
        <v>0</v>
      </c>
    </row>
    <row r="40" spans="34:34">
      <c r="AH40" s="20">
        <f t="shared" si="7"/>
        <v>0</v>
      </c>
    </row>
    <row r="41" spans="34:34">
      <c r="AH41" s="20">
        <f t="shared" si="7"/>
        <v>0</v>
      </c>
    </row>
    <row r="42" spans="34:34">
      <c r="AH42" s="20">
        <f t="shared" si="7"/>
        <v>0</v>
      </c>
    </row>
    <row r="43" spans="34:34">
      <c r="AH43" s="20">
        <f t="shared" si="7"/>
        <v>0</v>
      </c>
    </row>
    <row r="44" spans="34:34">
      <c r="AH44" s="20">
        <f t="shared" si="7"/>
        <v>0</v>
      </c>
    </row>
    <row r="45" spans="34:34">
      <c r="AH45" s="20">
        <f t="shared" si="7"/>
        <v>0</v>
      </c>
    </row>
    <row r="46" spans="34:34">
      <c r="AH46" s="20">
        <f t="shared" si="7"/>
        <v>0</v>
      </c>
    </row>
    <row r="47" spans="34:34">
      <c r="AH47" s="20">
        <f t="shared" ref="AH47:AH110" si="8">(X47+(Y47*0.5)+AA47+AC47+AE47)*H47</f>
        <v>0</v>
      </c>
    </row>
    <row r="48" spans="34:34">
      <c r="AH48" s="20">
        <f t="shared" si="8"/>
        <v>0</v>
      </c>
    </row>
    <row r="49" spans="34:34">
      <c r="AH49" s="20">
        <f t="shared" si="8"/>
        <v>0</v>
      </c>
    </row>
    <row r="50" spans="34:34">
      <c r="AH50" s="20">
        <f t="shared" si="8"/>
        <v>0</v>
      </c>
    </row>
    <row r="51" spans="34:34">
      <c r="AH51" s="20">
        <f t="shared" si="8"/>
        <v>0</v>
      </c>
    </row>
    <row r="52" spans="34:34">
      <c r="AH52" s="20">
        <f t="shared" si="8"/>
        <v>0</v>
      </c>
    </row>
    <row r="53" spans="34:34">
      <c r="AH53" s="20">
        <f t="shared" si="8"/>
        <v>0</v>
      </c>
    </row>
    <row r="54" spans="34:34">
      <c r="AH54" s="20">
        <f t="shared" si="8"/>
        <v>0</v>
      </c>
    </row>
    <row r="55" spans="34:34">
      <c r="AH55" s="20">
        <f t="shared" si="8"/>
        <v>0</v>
      </c>
    </row>
    <row r="56" spans="34:34">
      <c r="AH56" s="20">
        <f t="shared" si="8"/>
        <v>0</v>
      </c>
    </row>
    <row r="57" spans="34:34">
      <c r="AH57" s="20">
        <f t="shared" si="8"/>
        <v>0</v>
      </c>
    </row>
    <row r="58" spans="34:34">
      <c r="AH58" s="20">
        <f t="shared" si="8"/>
        <v>0</v>
      </c>
    </row>
    <row r="59" spans="34:34">
      <c r="AH59" s="20">
        <f t="shared" si="8"/>
        <v>0</v>
      </c>
    </row>
    <row r="60" spans="34:34">
      <c r="AH60" s="20">
        <f t="shared" si="8"/>
        <v>0</v>
      </c>
    </row>
    <row r="61" spans="34:34">
      <c r="AH61" s="20">
        <f t="shared" si="8"/>
        <v>0</v>
      </c>
    </row>
    <row r="62" spans="34:34">
      <c r="AH62" s="20">
        <f t="shared" si="8"/>
        <v>0</v>
      </c>
    </row>
    <row r="63" spans="34:34">
      <c r="AH63" s="20">
        <f t="shared" si="8"/>
        <v>0</v>
      </c>
    </row>
    <row r="64" spans="34:34">
      <c r="AH64" s="20">
        <f t="shared" si="8"/>
        <v>0</v>
      </c>
    </row>
    <row r="65" spans="34:34">
      <c r="AH65" s="20">
        <f t="shared" si="8"/>
        <v>0</v>
      </c>
    </row>
    <row r="66" spans="34:34">
      <c r="AH66" s="20">
        <f t="shared" si="8"/>
        <v>0</v>
      </c>
    </row>
    <row r="67" spans="34:34">
      <c r="AH67" s="20">
        <f t="shared" si="8"/>
        <v>0</v>
      </c>
    </row>
    <row r="68" spans="34:34">
      <c r="AH68" s="20">
        <f t="shared" si="8"/>
        <v>0</v>
      </c>
    </row>
    <row r="69" spans="34:34">
      <c r="AH69" s="20">
        <f t="shared" si="8"/>
        <v>0</v>
      </c>
    </row>
    <row r="70" spans="34:34">
      <c r="AH70" s="20">
        <f t="shared" si="8"/>
        <v>0</v>
      </c>
    </row>
    <row r="71" spans="34:34">
      <c r="AH71" s="20">
        <f t="shared" si="8"/>
        <v>0</v>
      </c>
    </row>
    <row r="72" spans="34:34">
      <c r="AH72" s="20">
        <f t="shared" si="8"/>
        <v>0</v>
      </c>
    </row>
    <row r="73" spans="34:34">
      <c r="AH73" s="20">
        <f t="shared" si="8"/>
        <v>0</v>
      </c>
    </row>
    <row r="74" spans="34:34">
      <c r="AH74" s="20">
        <f t="shared" si="8"/>
        <v>0</v>
      </c>
    </row>
    <row r="75" spans="34:34">
      <c r="AH75" s="20">
        <f t="shared" si="8"/>
        <v>0</v>
      </c>
    </row>
    <row r="76" spans="34:34">
      <c r="AH76" s="20">
        <f t="shared" si="8"/>
        <v>0</v>
      </c>
    </row>
    <row r="77" spans="34:34">
      <c r="AH77" s="20">
        <f t="shared" si="8"/>
        <v>0</v>
      </c>
    </row>
    <row r="78" spans="34:34">
      <c r="AH78" s="20">
        <f t="shared" si="8"/>
        <v>0</v>
      </c>
    </row>
    <row r="79" spans="34:34">
      <c r="AH79" s="20">
        <f t="shared" si="8"/>
        <v>0</v>
      </c>
    </row>
    <row r="80" spans="34:34">
      <c r="AH80" s="20">
        <f t="shared" si="8"/>
        <v>0</v>
      </c>
    </row>
    <row r="81" spans="34:34">
      <c r="AH81" s="20">
        <f t="shared" si="8"/>
        <v>0</v>
      </c>
    </row>
    <row r="82" spans="34:34">
      <c r="AH82" s="20">
        <f t="shared" si="8"/>
        <v>0</v>
      </c>
    </row>
    <row r="83" spans="34:34">
      <c r="AH83" s="20">
        <f t="shared" si="8"/>
        <v>0</v>
      </c>
    </row>
    <row r="84" spans="34:34">
      <c r="AH84" s="20">
        <f t="shared" si="8"/>
        <v>0</v>
      </c>
    </row>
    <row r="85" spans="34:34">
      <c r="AH85" s="20">
        <f t="shared" si="8"/>
        <v>0</v>
      </c>
    </row>
    <row r="86" spans="34:34">
      <c r="AH86" s="20">
        <f t="shared" si="8"/>
        <v>0</v>
      </c>
    </row>
    <row r="87" spans="34:34">
      <c r="AH87" s="20">
        <f t="shared" si="8"/>
        <v>0</v>
      </c>
    </row>
    <row r="88" spans="34:34">
      <c r="AH88" s="20">
        <f t="shared" si="8"/>
        <v>0</v>
      </c>
    </row>
    <row r="89" spans="34:34">
      <c r="AH89" s="20">
        <f t="shared" si="8"/>
        <v>0</v>
      </c>
    </row>
    <row r="90" spans="34:34">
      <c r="AH90" s="20">
        <f t="shared" si="8"/>
        <v>0</v>
      </c>
    </row>
    <row r="91" spans="34:34">
      <c r="AH91" s="20">
        <f t="shared" si="8"/>
        <v>0</v>
      </c>
    </row>
    <row r="92" spans="34:34">
      <c r="AH92" s="20">
        <f t="shared" si="8"/>
        <v>0</v>
      </c>
    </row>
    <row r="93" spans="34:34">
      <c r="AH93" s="20">
        <f t="shared" si="8"/>
        <v>0</v>
      </c>
    </row>
    <row r="94" spans="34:34">
      <c r="AH94" s="20">
        <f t="shared" si="8"/>
        <v>0</v>
      </c>
    </row>
    <row r="95" spans="34:34">
      <c r="AH95" s="20">
        <f t="shared" si="8"/>
        <v>0</v>
      </c>
    </row>
    <row r="96" spans="34:34">
      <c r="AH96" s="20">
        <f t="shared" si="8"/>
        <v>0</v>
      </c>
    </row>
    <row r="97" spans="34:34">
      <c r="AH97" s="20">
        <f t="shared" si="8"/>
        <v>0</v>
      </c>
    </row>
    <row r="98" spans="34:34">
      <c r="AH98" s="20">
        <f t="shared" si="8"/>
        <v>0</v>
      </c>
    </row>
    <row r="99" spans="34:34">
      <c r="AH99" s="20">
        <f t="shared" si="8"/>
        <v>0</v>
      </c>
    </row>
    <row r="100" spans="34:34">
      <c r="AH100" s="20">
        <f t="shared" si="8"/>
        <v>0</v>
      </c>
    </row>
    <row r="101" spans="34:34">
      <c r="AH101" s="20">
        <f t="shared" si="8"/>
        <v>0</v>
      </c>
    </row>
    <row r="102" spans="34:34">
      <c r="AH102" s="20">
        <f t="shared" si="8"/>
        <v>0</v>
      </c>
    </row>
    <row r="103" spans="34:34">
      <c r="AH103" s="20">
        <f t="shared" si="8"/>
        <v>0</v>
      </c>
    </row>
    <row r="104" spans="34:34">
      <c r="AH104" s="20">
        <f t="shared" si="8"/>
        <v>0</v>
      </c>
    </row>
    <row r="105" spans="34:34">
      <c r="AH105" s="20">
        <f t="shared" si="8"/>
        <v>0</v>
      </c>
    </row>
    <row r="106" spans="34:34">
      <c r="AH106" s="20">
        <f t="shared" si="8"/>
        <v>0</v>
      </c>
    </row>
    <row r="107" spans="34:34">
      <c r="AH107" s="20">
        <f t="shared" si="8"/>
        <v>0</v>
      </c>
    </row>
    <row r="108" spans="34:34">
      <c r="AH108" s="20">
        <f t="shared" si="8"/>
        <v>0</v>
      </c>
    </row>
    <row r="109" spans="34:34">
      <c r="AH109" s="20">
        <f t="shared" si="8"/>
        <v>0</v>
      </c>
    </row>
    <row r="110" spans="34:34">
      <c r="AH110" s="20">
        <f t="shared" si="8"/>
        <v>0</v>
      </c>
    </row>
    <row r="111" spans="34:34">
      <c r="AH111" s="20">
        <f t="shared" ref="AH111:AH143" si="9">(X111+(Y111*0.5)+AA111+AC111+AE111)*H111</f>
        <v>0</v>
      </c>
    </row>
    <row r="112" spans="34:34">
      <c r="AH112" s="20">
        <f t="shared" si="9"/>
        <v>0</v>
      </c>
    </row>
    <row r="113" spans="34:34">
      <c r="AH113" s="20">
        <f t="shared" si="9"/>
        <v>0</v>
      </c>
    </row>
    <row r="114" spans="34:34">
      <c r="AH114" s="20">
        <f t="shared" si="9"/>
        <v>0</v>
      </c>
    </row>
    <row r="115" spans="34:34">
      <c r="AH115" s="20">
        <f t="shared" si="9"/>
        <v>0</v>
      </c>
    </row>
    <row r="116" spans="34:34">
      <c r="AH116" s="20">
        <f t="shared" si="9"/>
        <v>0</v>
      </c>
    </row>
    <row r="117" spans="34:34">
      <c r="AH117" s="20">
        <f t="shared" si="9"/>
        <v>0</v>
      </c>
    </row>
    <row r="118" spans="34:34">
      <c r="AH118" s="20">
        <f t="shared" si="9"/>
        <v>0</v>
      </c>
    </row>
    <row r="119" spans="34:34">
      <c r="AH119" s="20">
        <f t="shared" si="9"/>
        <v>0</v>
      </c>
    </row>
    <row r="120" spans="34:34">
      <c r="AH120" s="20">
        <f t="shared" si="9"/>
        <v>0</v>
      </c>
    </row>
    <row r="121" spans="34:34">
      <c r="AH121" s="20">
        <f t="shared" si="9"/>
        <v>0</v>
      </c>
    </row>
    <row r="122" spans="34:34">
      <c r="AH122" s="20">
        <f t="shared" si="9"/>
        <v>0</v>
      </c>
    </row>
    <row r="123" spans="34:34">
      <c r="AH123" s="20">
        <f t="shared" si="9"/>
        <v>0</v>
      </c>
    </row>
    <row r="124" spans="34:34">
      <c r="AH124" s="20">
        <f t="shared" si="9"/>
        <v>0</v>
      </c>
    </row>
    <row r="125" spans="34:34">
      <c r="AH125" s="20">
        <f t="shared" si="9"/>
        <v>0</v>
      </c>
    </row>
    <row r="126" spans="34:34">
      <c r="AH126" s="20">
        <f t="shared" si="9"/>
        <v>0</v>
      </c>
    </row>
    <row r="127" spans="34:34">
      <c r="AH127" s="20">
        <f t="shared" si="9"/>
        <v>0</v>
      </c>
    </row>
    <row r="128" spans="34:34">
      <c r="AH128" s="20">
        <f t="shared" si="9"/>
        <v>0</v>
      </c>
    </row>
    <row r="129" spans="34:34">
      <c r="AH129" s="20">
        <f t="shared" si="9"/>
        <v>0</v>
      </c>
    </row>
    <row r="130" spans="34:34">
      <c r="AH130" s="20">
        <f t="shared" si="9"/>
        <v>0</v>
      </c>
    </row>
    <row r="131" spans="34:34">
      <c r="AH131" s="20">
        <f t="shared" si="9"/>
        <v>0</v>
      </c>
    </row>
    <row r="132" spans="34:34">
      <c r="AH132" s="20">
        <f t="shared" si="9"/>
        <v>0</v>
      </c>
    </row>
    <row r="133" spans="34:34">
      <c r="AH133" s="20">
        <f t="shared" si="9"/>
        <v>0</v>
      </c>
    </row>
    <row r="134" spans="34:34">
      <c r="AH134" s="20">
        <f t="shared" si="9"/>
        <v>0</v>
      </c>
    </row>
    <row r="135" spans="34:34">
      <c r="AH135" s="20">
        <f t="shared" si="9"/>
        <v>0</v>
      </c>
    </row>
    <row r="136" spans="34:34">
      <c r="AH136" s="20">
        <f t="shared" si="9"/>
        <v>0</v>
      </c>
    </row>
    <row r="137" spans="34:34">
      <c r="AH137" s="20">
        <f t="shared" si="9"/>
        <v>0</v>
      </c>
    </row>
    <row r="138" spans="34:34">
      <c r="AH138" s="20">
        <f t="shared" si="9"/>
        <v>0</v>
      </c>
    </row>
    <row r="139" spans="34:34">
      <c r="AH139" s="20">
        <f t="shared" si="9"/>
        <v>0</v>
      </c>
    </row>
    <row r="140" spans="34:34">
      <c r="AH140" s="20">
        <f t="shared" si="9"/>
        <v>0</v>
      </c>
    </row>
    <row r="141" spans="34:34">
      <c r="AH141" s="20">
        <f t="shared" si="9"/>
        <v>0</v>
      </c>
    </row>
    <row r="142" spans="34:34">
      <c r="AH142" s="20">
        <f t="shared" si="9"/>
        <v>0</v>
      </c>
    </row>
    <row r="143" spans="34:34">
      <c r="AH143" s="20">
        <f t="shared" si="9"/>
        <v>0</v>
      </c>
    </row>
  </sheetData>
  <mergeCells count="29">
    <mergeCell ref="A2:A3"/>
    <mergeCell ref="B2:B3"/>
    <mergeCell ref="C2:C3"/>
    <mergeCell ref="AC2:AC3"/>
    <mergeCell ref="AH2:AH3"/>
    <mergeCell ref="J2:J3"/>
    <mergeCell ref="K2:K3"/>
    <mergeCell ref="D2:D3"/>
    <mergeCell ref="E2:E3"/>
    <mergeCell ref="V2:V3"/>
    <mergeCell ref="AG2:AG3"/>
    <mergeCell ref="F29:G29"/>
    <mergeCell ref="F30:G30"/>
    <mergeCell ref="G2:G3"/>
    <mergeCell ref="H2:H3"/>
    <mergeCell ref="I2:I3"/>
    <mergeCell ref="F2:F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</mergeCells>
  <printOptions horizontalCentered="1"/>
  <pageMargins left="0.62562499999999999" right="0.25" top="0.75" bottom="0.75" header="0.3" footer="0.3"/>
  <pageSetup paperSize="8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8"/>
  <sheetViews>
    <sheetView topLeftCell="A11" zoomScale="90" zoomScaleNormal="90" zoomScalePageLayoutView="70" workbookViewId="0">
      <selection activeCell="A4" sqref="A4:XFD32"/>
    </sheetView>
  </sheetViews>
  <sheetFormatPr defaultRowHeight="15"/>
  <cols>
    <col min="1" max="1" width="31.5703125" customWidth="1"/>
    <col min="5" max="5" width="33.42578125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1.425781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customWidth="1"/>
    <col min="35" max="35" width="9" customWidth="1"/>
  </cols>
  <sheetData>
    <row r="1" spans="1:36" ht="20.25">
      <c r="A1" s="119" t="s">
        <v>421</v>
      </c>
      <c r="B1" s="21"/>
      <c r="C1" s="22"/>
    </row>
    <row r="2" spans="1:36" ht="24" customHeight="1">
      <c r="A2" s="125" t="s">
        <v>344</v>
      </c>
      <c r="B2" s="125" t="s">
        <v>0</v>
      </c>
      <c r="C2" s="126" t="s">
        <v>1</v>
      </c>
      <c r="D2" s="127" t="s">
        <v>2</v>
      </c>
      <c r="E2" s="125" t="s">
        <v>3</v>
      </c>
      <c r="F2" s="125" t="s">
        <v>383</v>
      </c>
      <c r="G2" s="125" t="s">
        <v>384</v>
      </c>
      <c r="H2" s="130" t="s">
        <v>385</v>
      </c>
      <c r="I2" s="125" t="s">
        <v>4</v>
      </c>
      <c r="J2" s="125" t="s">
        <v>5</v>
      </c>
      <c r="K2" s="133" t="s">
        <v>6</v>
      </c>
      <c r="L2" s="125" t="s">
        <v>7</v>
      </c>
      <c r="M2" s="132" t="s">
        <v>386</v>
      </c>
      <c r="N2" s="132"/>
      <c r="O2" s="132"/>
      <c r="P2" s="132"/>
      <c r="Q2" s="131" t="s">
        <v>387</v>
      </c>
      <c r="R2" s="132" t="s">
        <v>388</v>
      </c>
      <c r="S2" s="132"/>
      <c r="T2" s="132"/>
      <c r="U2" s="132"/>
      <c r="V2" s="131" t="s">
        <v>389</v>
      </c>
      <c r="W2" s="134" t="s">
        <v>390</v>
      </c>
      <c r="X2" s="135"/>
      <c r="Y2" s="136"/>
      <c r="Z2" s="131" t="s">
        <v>391</v>
      </c>
      <c r="AA2" s="148" t="s">
        <v>392</v>
      </c>
      <c r="AB2" s="148" t="s">
        <v>393</v>
      </c>
      <c r="AC2" s="141" t="s">
        <v>426</v>
      </c>
      <c r="AD2" s="128" t="s">
        <v>395</v>
      </c>
      <c r="AE2" s="143" t="s">
        <v>396</v>
      </c>
      <c r="AF2" s="128" t="s">
        <v>397</v>
      </c>
      <c r="AG2" s="141" t="s">
        <v>398</v>
      </c>
      <c r="AH2" s="128" t="s">
        <v>399</v>
      </c>
      <c r="AI2" s="128" t="s">
        <v>400</v>
      </c>
    </row>
    <row r="3" spans="1:36" ht="41.25" customHeight="1">
      <c r="A3" s="125"/>
      <c r="B3" s="125"/>
      <c r="C3" s="126"/>
      <c r="D3" s="127"/>
      <c r="E3" s="125"/>
      <c r="F3" s="125"/>
      <c r="G3" s="125"/>
      <c r="H3" s="130"/>
      <c r="I3" s="125"/>
      <c r="J3" s="125"/>
      <c r="K3" s="133"/>
      <c r="L3" s="125"/>
      <c r="M3" s="96" t="s">
        <v>401</v>
      </c>
      <c r="N3" s="97" t="s">
        <v>402</v>
      </c>
      <c r="O3" s="97" t="s">
        <v>403</v>
      </c>
      <c r="P3" s="96" t="s">
        <v>404</v>
      </c>
      <c r="Q3" s="131"/>
      <c r="R3" s="96" t="s">
        <v>405</v>
      </c>
      <c r="S3" s="97" t="s">
        <v>406</v>
      </c>
      <c r="T3" s="97" t="s">
        <v>407</v>
      </c>
      <c r="U3" s="96" t="s">
        <v>408</v>
      </c>
      <c r="V3" s="131"/>
      <c r="W3" s="96" t="s">
        <v>409</v>
      </c>
      <c r="X3" s="97" t="s">
        <v>410</v>
      </c>
      <c r="Y3" s="96" t="s">
        <v>411</v>
      </c>
      <c r="Z3" s="131"/>
      <c r="AA3" s="148"/>
      <c r="AB3" s="148"/>
      <c r="AC3" s="142"/>
      <c r="AD3" s="129"/>
      <c r="AE3" s="144"/>
      <c r="AF3" s="129"/>
      <c r="AG3" s="142"/>
      <c r="AH3" s="129"/>
      <c r="AI3" s="129"/>
    </row>
    <row r="4" spans="1:36" ht="20.25">
      <c r="A4" s="6" t="s">
        <v>336</v>
      </c>
      <c r="B4" s="6">
        <v>435</v>
      </c>
      <c r="C4" s="6">
        <v>205</v>
      </c>
      <c r="D4" s="6">
        <v>201</v>
      </c>
      <c r="E4" s="6" t="s">
        <v>123</v>
      </c>
      <c r="F4" s="6" t="s">
        <v>41</v>
      </c>
      <c r="G4" s="6" t="s">
        <v>252</v>
      </c>
      <c r="H4" s="55">
        <v>10.227</v>
      </c>
      <c r="I4" s="6">
        <v>4</v>
      </c>
      <c r="J4" s="8" t="s">
        <v>377</v>
      </c>
      <c r="K4" s="15">
        <v>42282</v>
      </c>
      <c r="L4" s="10" t="s">
        <v>345</v>
      </c>
      <c r="M4" s="74">
        <v>5.2750000000000004</v>
      </c>
      <c r="N4" s="74">
        <v>3.3250000000000002</v>
      </c>
      <c r="O4" s="74">
        <v>1.55</v>
      </c>
      <c r="P4" s="74">
        <v>0.42499999999999999</v>
      </c>
      <c r="Q4" s="74">
        <v>2.8003100000000001</v>
      </c>
      <c r="R4" s="74">
        <v>9.9499999999999993</v>
      </c>
      <c r="S4" s="74">
        <v>0.47499999999999998</v>
      </c>
      <c r="T4" s="74">
        <v>0.125</v>
      </c>
      <c r="U4" s="74">
        <v>2.5000000000000001E-2</v>
      </c>
      <c r="V4" s="74">
        <v>5.0437099999999999</v>
      </c>
      <c r="W4" s="74">
        <v>0</v>
      </c>
      <c r="X4" s="74">
        <v>0</v>
      </c>
      <c r="Y4" s="116">
        <v>10.227</v>
      </c>
      <c r="Z4" s="74">
        <v>1.35673</v>
      </c>
      <c r="AA4" s="74">
        <v>152.02000000000001</v>
      </c>
      <c r="AB4" s="74">
        <v>5.2309999999999999</v>
      </c>
      <c r="AC4" s="74">
        <f>(AA4+AB4*0.5)/(3.5*H4*1000)*100</f>
        <v>0.43200910754445515</v>
      </c>
      <c r="AD4" s="74">
        <v>15.25</v>
      </c>
      <c r="AE4" s="74">
        <v>4.2604000000000003E-2</v>
      </c>
      <c r="AF4" s="74">
        <v>0</v>
      </c>
      <c r="AG4" s="74">
        <v>0</v>
      </c>
      <c r="AH4" s="74">
        <v>2.98</v>
      </c>
      <c r="AI4" s="74">
        <v>8.3250000000000008E-3</v>
      </c>
      <c r="AJ4" s="23"/>
    </row>
    <row r="5" spans="1:36" ht="20.25">
      <c r="A5" s="6" t="s">
        <v>336</v>
      </c>
      <c r="B5" s="6">
        <v>435</v>
      </c>
      <c r="C5" s="6">
        <v>205</v>
      </c>
      <c r="D5" s="6">
        <v>203</v>
      </c>
      <c r="E5" s="6" t="s">
        <v>124</v>
      </c>
      <c r="F5" s="6" t="s">
        <v>253</v>
      </c>
      <c r="G5" s="6" t="s">
        <v>254</v>
      </c>
      <c r="H5" s="55">
        <v>37.1</v>
      </c>
      <c r="I5" s="6">
        <v>2</v>
      </c>
      <c r="J5" s="8" t="s">
        <v>377</v>
      </c>
      <c r="K5" s="15">
        <v>42282</v>
      </c>
      <c r="L5" s="10" t="s">
        <v>345</v>
      </c>
      <c r="M5" s="74">
        <v>22.95</v>
      </c>
      <c r="N5" s="74">
        <v>7.75</v>
      </c>
      <c r="O5" s="74">
        <v>4.4000000000000004</v>
      </c>
      <c r="P5" s="74">
        <v>1.75</v>
      </c>
      <c r="Q5" s="74">
        <v>2.5827200000000001</v>
      </c>
      <c r="R5" s="74">
        <v>32.475000000000001</v>
      </c>
      <c r="S5" s="74">
        <v>3.125</v>
      </c>
      <c r="T5" s="74">
        <v>0.82499999999999996</v>
      </c>
      <c r="U5" s="74">
        <v>0.42499999999999999</v>
      </c>
      <c r="V5" s="74">
        <v>5.7622200000000001</v>
      </c>
      <c r="W5" s="74">
        <v>0</v>
      </c>
      <c r="X5" s="74">
        <v>0</v>
      </c>
      <c r="Y5" s="116">
        <v>37.1</v>
      </c>
      <c r="Z5" s="74">
        <v>1.21953</v>
      </c>
      <c r="AA5" s="74">
        <v>47.65</v>
      </c>
      <c r="AB5" s="74">
        <v>6.41</v>
      </c>
      <c r="AC5" s="74">
        <f t="shared" ref="AC5:AC32" si="0">(AA5+AB5*0.5)/(3.5*H5*1000)*100</f>
        <v>3.9164420485175204E-2</v>
      </c>
      <c r="AD5" s="74">
        <v>63.54</v>
      </c>
      <c r="AE5" s="74">
        <v>4.8932999999999997E-2</v>
      </c>
      <c r="AF5" s="74">
        <v>0</v>
      </c>
      <c r="AG5" s="74">
        <v>0</v>
      </c>
      <c r="AH5" s="74">
        <v>0</v>
      </c>
      <c r="AI5" s="74">
        <v>0</v>
      </c>
      <c r="AJ5" s="23"/>
    </row>
    <row r="6" spans="1:36" ht="20.25">
      <c r="A6" s="6" t="s">
        <v>336</v>
      </c>
      <c r="B6" s="6">
        <v>435</v>
      </c>
      <c r="C6" s="6">
        <v>2089</v>
      </c>
      <c r="D6" s="6">
        <v>301</v>
      </c>
      <c r="E6" s="6" t="s">
        <v>125</v>
      </c>
      <c r="F6" s="6" t="s">
        <v>46</v>
      </c>
      <c r="G6" s="6" t="s">
        <v>255</v>
      </c>
      <c r="H6" s="55">
        <v>4.915</v>
      </c>
      <c r="I6" s="6">
        <v>2</v>
      </c>
      <c r="J6" s="72" t="s">
        <v>377</v>
      </c>
      <c r="K6" s="15">
        <v>42282</v>
      </c>
      <c r="L6" s="10" t="s">
        <v>345</v>
      </c>
      <c r="M6" s="74">
        <v>2.9</v>
      </c>
      <c r="N6" s="74">
        <v>1.25</v>
      </c>
      <c r="O6" s="74">
        <v>0.625</v>
      </c>
      <c r="P6" s="74">
        <v>0.2</v>
      </c>
      <c r="Q6" s="74">
        <v>2.6776399999999998</v>
      </c>
      <c r="R6" s="74">
        <v>4.5750000000000002</v>
      </c>
      <c r="S6" s="74">
        <v>0.27500000000000002</v>
      </c>
      <c r="T6" s="74">
        <v>0.05</v>
      </c>
      <c r="U6" s="74">
        <v>7.4999999999999997E-2</v>
      </c>
      <c r="V6" s="74">
        <v>5.18811</v>
      </c>
      <c r="W6" s="74">
        <v>0</v>
      </c>
      <c r="X6" s="74">
        <v>0</v>
      </c>
      <c r="Y6" s="116">
        <v>4.915</v>
      </c>
      <c r="Z6" s="74">
        <v>1.13079</v>
      </c>
      <c r="AA6" s="74">
        <v>203.55799999999999</v>
      </c>
      <c r="AB6" s="74">
        <v>2.35</v>
      </c>
      <c r="AC6" s="74">
        <f t="shared" si="0"/>
        <v>1.1901351547740155</v>
      </c>
      <c r="AD6" s="74">
        <v>136.85</v>
      </c>
      <c r="AE6" s="74">
        <v>0.79552400000000001</v>
      </c>
      <c r="AF6" s="74">
        <v>0</v>
      </c>
      <c r="AG6" s="74">
        <v>0</v>
      </c>
      <c r="AH6" s="74">
        <v>0</v>
      </c>
      <c r="AI6" s="74">
        <v>0</v>
      </c>
      <c r="AJ6" s="23"/>
    </row>
    <row r="7" spans="1:36" ht="20.25">
      <c r="A7" s="6" t="s">
        <v>336</v>
      </c>
      <c r="B7" s="6">
        <v>435</v>
      </c>
      <c r="C7" s="6">
        <v>2089</v>
      </c>
      <c r="D7" s="6">
        <v>302</v>
      </c>
      <c r="E7" s="6" t="s">
        <v>126</v>
      </c>
      <c r="F7" s="6" t="s">
        <v>255</v>
      </c>
      <c r="G7" s="6" t="s">
        <v>256</v>
      </c>
      <c r="H7" s="55">
        <v>31.925000000000001</v>
      </c>
      <c r="I7" s="6">
        <v>2</v>
      </c>
      <c r="J7" s="72" t="s">
        <v>377</v>
      </c>
      <c r="K7" s="15">
        <v>42282</v>
      </c>
      <c r="L7" s="10" t="s">
        <v>345</v>
      </c>
      <c r="M7" s="74">
        <v>18.100000000000001</v>
      </c>
      <c r="N7" s="74">
        <v>8.1750000000000007</v>
      </c>
      <c r="O7" s="74">
        <v>4.25</v>
      </c>
      <c r="P7" s="74">
        <v>1.45</v>
      </c>
      <c r="Q7" s="74">
        <v>2.6886199999999998</v>
      </c>
      <c r="R7" s="74">
        <v>30.25</v>
      </c>
      <c r="S7" s="74">
        <v>1.325</v>
      </c>
      <c r="T7" s="74">
        <v>0.25</v>
      </c>
      <c r="U7" s="74">
        <v>0.15</v>
      </c>
      <c r="V7" s="74">
        <v>3.98549</v>
      </c>
      <c r="W7" s="74">
        <v>0</v>
      </c>
      <c r="X7" s="74">
        <v>0</v>
      </c>
      <c r="Y7" s="116">
        <v>31.925000000000001</v>
      </c>
      <c r="Z7" s="74">
        <v>1.25512</v>
      </c>
      <c r="AA7" s="74">
        <v>62.331000000000003</v>
      </c>
      <c r="AB7" s="74">
        <v>3.4889999999999999</v>
      </c>
      <c r="AC7" s="74">
        <f t="shared" si="0"/>
        <v>5.7344669426110308E-2</v>
      </c>
      <c r="AD7" s="74">
        <v>9.65</v>
      </c>
      <c r="AE7" s="74">
        <v>8.6359999999999996E-3</v>
      </c>
      <c r="AF7" s="74">
        <v>0</v>
      </c>
      <c r="AG7" s="74">
        <v>0</v>
      </c>
      <c r="AH7" s="74">
        <v>0</v>
      </c>
      <c r="AI7" s="74">
        <v>0</v>
      </c>
      <c r="AJ7" s="23"/>
    </row>
    <row r="8" spans="1:36" ht="20.25">
      <c r="A8" s="6" t="s">
        <v>336</v>
      </c>
      <c r="B8" s="6">
        <v>435</v>
      </c>
      <c r="C8" s="6">
        <v>2129</v>
      </c>
      <c r="D8" s="6">
        <v>100</v>
      </c>
      <c r="E8" s="6" t="s">
        <v>127</v>
      </c>
      <c r="F8" s="6" t="s">
        <v>37</v>
      </c>
      <c r="G8" s="6" t="s">
        <v>257</v>
      </c>
      <c r="H8" s="55">
        <v>1.2</v>
      </c>
      <c r="I8" s="6">
        <v>6</v>
      </c>
      <c r="J8" s="6" t="s">
        <v>380</v>
      </c>
      <c r="K8" s="15">
        <v>42282</v>
      </c>
      <c r="L8" s="10" t="s">
        <v>345</v>
      </c>
      <c r="M8" s="74">
        <v>0.45</v>
      </c>
      <c r="N8" s="74">
        <v>0.125</v>
      </c>
      <c r="O8" s="74">
        <v>0.32500000000000001</v>
      </c>
      <c r="P8" s="74">
        <v>0.17499999999999999</v>
      </c>
      <c r="Q8" s="74">
        <v>3.83209</v>
      </c>
      <c r="R8" s="74">
        <v>1</v>
      </c>
      <c r="S8" s="74">
        <v>7.4999999999999997E-2</v>
      </c>
      <c r="T8" s="74">
        <v>0</v>
      </c>
      <c r="U8" s="74">
        <v>0</v>
      </c>
      <c r="V8" s="74">
        <v>4.3232299999999997</v>
      </c>
      <c r="W8" s="74">
        <v>0</v>
      </c>
      <c r="X8" s="74">
        <v>0</v>
      </c>
      <c r="Y8" s="116">
        <v>1.2</v>
      </c>
      <c r="Z8" s="74">
        <v>1.19719</v>
      </c>
      <c r="AA8" s="74">
        <v>88.745000000000005</v>
      </c>
      <c r="AB8" s="74">
        <v>6.47</v>
      </c>
      <c r="AC8" s="74">
        <f t="shared" si="0"/>
        <v>2.19</v>
      </c>
      <c r="AD8" s="74">
        <v>16.324999999999999</v>
      </c>
      <c r="AE8" s="74">
        <v>0.38868999999999998</v>
      </c>
      <c r="AF8" s="74">
        <v>0</v>
      </c>
      <c r="AG8" s="74">
        <v>0</v>
      </c>
      <c r="AH8" s="74">
        <v>1.02</v>
      </c>
      <c r="AI8" s="74">
        <v>2.4285999999999999E-2</v>
      </c>
      <c r="AJ8" s="23"/>
    </row>
    <row r="9" spans="1:36" ht="20.25">
      <c r="A9" s="6" t="s">
        <v>336</v>
      </c>
      <c r="B9" s="6">
        <v>435</v>
      </c>
      <c r="C9" s="6">
        <v>2129</v>
      </c>
      <c r="D9" s="6">
        <v>100</v>
      </c>
      <c r="E9" s="6" t="s">
        <v>127</v>
      </c>
      <c r="F9" s="6" t="s">
        <v>257</v>
      </c>
      <c r="G9" s="6" t="s">
        <v>37</v>
      </c>
      <c r="H9" s="55">
        <v>1.2</v>
      </c>
      <c r="I9" s="6">
        <v>6</v>
      </c>
      <c r="J9" s="6" t="s">
        <v>339</v>
      </c>
      <c r="K9" s="15">
        <v>42282</v>
      </c>
      <c r="L9" s="10" t="s">
        <v>345</v>
      </c>
      <c r="M9" s="74">
        <v>0.22500000000000001</v>
      </c>
      <c r="N9" s="74">
        <v>0.2</v>
      </c>
      <c r="O9" s="74">
        <v>0.35</v>
      </c>
      <c r="P9" s="74">
        <v>0.17499999999999999</v>
      </c>
      <c r="Q9" s="74">
        <v>4.4594699999999996</v>
      </c>
      <c r="R9" s="74">
        <v>0.9</v>
      </c>
      <c r="S9" s="74">
        <v>0.05</v>
      </c>
      <c r="T9" s="74">
        <v>0</v>
      </c>
      <c r="U9" s="74">
        <v>0</v>
      </c>
      <c r="V9" s="74">
        <v>5.3997900000000003</v>
      </c>
      <c r="W9" s="74">
        <v>0</v>
      </c>
      <c r="X9" s="74">
        <v>0</v>
      </c>
      <c r="Y9" s="116">
        <v>1.2</v>
      </c>
      <c r="Z9" s="74">
        <v>1.1755</v>
      </c>
      <c r="AA9" s="74">
        <v>95.203999999999994</v>
      </c>
      <c r="AB9" s="74">
        <v>2.0099999999999998</v>
      </c>
      <c r="AC9" s="74">
        <f t="shared" si="0"/>
        <v>2.2906904761904761</v>
      </c>
      <c r="AD9" s="74">
        <v>48.96</v>
      </c>
      <c r="AE9" s="74">
        <v>1.1657139999999999</v>
      </c>
      <c r="AF9" s="74">
        <v>0</v>
      </c>
      <c r="AG9" s="74">
        <v>0</v>
      </c>
      <c r="AH9" s="74">
        <v>0</v>
      </c>
      <c r="AI9" s="74">
        <v>0</v>
      </c>
      <c r="AJ9" s="23"/>
    </row>
    <row r="10" spans="1:36" ht="20.25">
      <c r="A10" s="6" t="s">
        <v>336</v>
      </c>
      <c r="B10" s="6">
        <v>435</v>
      </c>
      <c r="C10" s="6">
        <v>2219</v>
      </c>
      <c r="D10" s="6">
        <v>200</v>
      </c>
      <c r="E10" s="6" t="s">
        <v>128</v>
      </c>
      <c r="F10" s="6" t="s">
        <v>48</v>
      </c>
      <c r="G10" s="6" t="s">
        <v>258</v>
      </c>
      <c r="H10" s="55">
        <v>13.766999999999999</v>
      </c>
      <c r="I10" s="6">
        <v>2</v>
      </c>
      <c r="J10" s="8" t="s">
        <v>377</v>
      </c>
      <c r="K10" s="15">
        <v>42282</v>
      </c>
      <c r="L10" s="10" t="s">
        <v>345</v>
      </c>
      <c r="M10" s="74">
        <v>10.4</v>
      </c>
      <c r="N10" s="74">
        <v>2.5</v>
      </c>
      <c r="O10" s="74">
        <v>0.95</v>
      </c>
      <c r="P10" s="74">
        <v>0.05</v>
      </c>
      <c r="Q10" s="74">
        <v>2.0630899999999999</v>
      </c>
      <c r="R10" s="74">
        <v>13.35</v>
      </c>
      <c r="S10" s="74">
        <v>0.4</v>
      </c>
      <c r="T10" s="74">
        <v>7.4999999999999997E-2</v>
      </c>
      <c r="U10" s="74">
        <v>7.4999999999999997E-2</v>
      </c>
      <c r="V10" s="74">
        <v>4.8048400000000004</v>
      </c>
      <c r="W10" s="74">
        <v>0</v>
      </c>
      <c r="X10" s="74">
        <v>0</v>
      </c>
      <c r="Y10" s="116">
        <v>13.766999999999999</v>
      </c>
      <c r="Z10" s="74">
        <v>1.1052900000000001</v>
      </c>
      <c r="AA10" s="74">
        <v>11.06</v>
      </c>
      <c r="AB10" s="74">
        <v>4.9960000000000004</v>
      </c>
      <c r="AC10" s="74">
        <f t="shared" si="0"/>
        <v>2.8137679129180547E-2</v>
      </c>
      <c r="AD10" s="74">
        <v>4.6500000000000004</v>
      </c>
      <c r="AE10" s="74">
        <v>9.6500000000000006E-3</v>
      </c>
      <c r="AF10" s="74">
        <v>0</v>
      </c>
      <c r="AG10" s="74">
        <v>0</v>
      </c>
      <c r="AH10" s="74">
        <v>0</v>
      </c>
      <c r="AI10" s="74">
        <v>0</v>
      </c>
      <c r="AJ10" s="23"/>
    </row>
    <row r="11" spans="1:36" ht="20.25">
      <c r="A11" s="6" t="s">
        <v>336</v>
      </c>
      <c r="B11" s="6">
        <v>435</v>
      </c>
      <c r="C11" s="6">
        <v>2224</v>
      </c>
      <c r="D11" s="6">
        <v>200</v>
      </c>
      <c r="E11" s="6" t="s">
        <v>129</v>
      </c>
      <c r="F11" s="6" t="s">
        <v>205</v>
      </c>
      <c r="G11" s="6" t="s">
        <v>259</v>
      </c>
      <c r="H11" s="55">
        <v>32.610999999999997</v>
      </c>
      <c r="I11" s="6">
        <v>2</v>
      </c>
      <c r="J11" s="8" t="s">
        <v>377</v>
      </c>
      <c r="K11" s="15">
        <v>42282</v>
      </c>
      <c r="L11" s="10" t="s">
        <v>345</v>
      </c>
      <c r="M11" s="74">
        <v>18.399999999999999</v>
      </c>
      <c r="N11" s="74">
        <v>8</v>
      </c>
      <c r="O11" s="74">
        <v>3.5249999999999999</v>
      </c>
      <c r="P11" s="74">
        <v>2.1749999999999998</v>
      </c>
      <c r="Q11" s="74">
        <v>2.7587899999999999</v>
      </c>
      <c r="R11" s="74">
        <v>31.774999999999999</v>
      </c>
      <c r="S11" s="74">
        <v>0.22500000000000001</v>
      </c>
      <c r="T11" s="74">
        <v>7.4999999999999997E-2</v>
      </c>
      <c r="U11" s="74">
        <v>2.5000000000000001E-2</v>
      </c>
      <c r="V11" s="74">
        <v>2.58867</v>
      </c>
      <c r="W11" s="74">
        <v>0</v>
      </c>
      <c r="X11" s="74">
        <v>0</v>
      </c>
      <c r="Y11" s="116">
        <v>32.610999999999997</v>
      </c>
      <c r="Z11" s="74">
        <v>1.35788</v>
      </c>
      <c r="AA11" s="74">
        <v>54.87</v>
      </c>
      <c r="AB11" s="74">
        <v>5.3259999999999996</v>
      </c>
      <c r="AC11" s="74">
        <f t="shared" si="0"/>
        <v>5.0406304621140104E-2</v>
      </c>
      <c r="AD11" s="74">
        <v>13.25</v>
      </c>
      <c r="AE11" s="74">
        <v>1.1609E-2</v>
      </c>
      <c r="AF11" s="74">
        <v>0</v>
      </c>
      <c r="AG11" s="74">
        <v>0</v>
      </c>
      <c r="AH11" s="74">
        <v>0</v>
      </c>
      <c r="AI11" s="74">
        <v>0</v>
      </c>
      <c r="AJ11" s="23"/>
    </row>
    <row r="12" spans="1:36" ht="20.25">
      <c r="A12" s="6" t="s">
        <v>336</v>
      </c>
      <c r="B12" s="6">
        <v>435</v>
      </c>
      <c r="C12" s="6">
        <v>2243</v>
      </c>
      <c r="D12" s="6">
        <v>101</v>
      </c>
      <c r="E12" s="6" t="s">
        <v>130</v>
      </c>
      <c r="F12" s="6" t="s">
        <v>37</v>
      </c>
      <c r="G12" s="6" t="s">
        <v>198</v>
      </c>
      <c r="H12" s="55">
        <v>5</v>
      </c>
      <c r="I12" s="6">
        <v>2</v>
      </c>
      <c r="J12" s="72" t="s">
        <v>377</v>
      </c>
      <c r="K12" s="15">
        <v>42282</v>
      </c>
      <c r="L12" s="10" t="s">
        <v>345</v>
      </c>
      <c r="M12" s="74">
        <v>2.9</v>
      </c>
      <c r="N12" s="74">
        <v>0.875</v>
      </c>
      <c r="O12" s="74">
        <v>0.375</v>
      </c>
      <c r="P12" s="74">
        <v>0.3</v>
      </c>
      <c r="Q12" s="74">
        <v>2.6677499999999998</v>
      </c>
      <c r="R12" s="74">
        <v>4.3499999999999996</v>
      </c>
      <c r="S12" s="74">
        <v>0.1</v>
      </c>
      <c r="T12" s="74">
        <v>0</v>
      </c>
      <c r="U12" s="74">
        <v>0</v>
      </c>
      <c r="V12" s="74">
        <v>2.2793199999999998</v>
      </c>
      <c r="W12" s="74">
        <v>0</v>
      </c>
      <c r="X12" s="74">
        <v>0</v>
      </c>
      <c r="Y12" s="116">
        <v>5</v>
      </c>
      <c r="Z12" s="74">
        <v>1.1923299999999999</v>
      </c>
      <c r="AA12" s="74">
        <v>103.85</v>
      </c>
      <c r="AB12" s="74">
        <v>7.63</v>
      </c>
      <c r="AC12" s="74">
        <f t="shared" si="0"/>
        <v>0.61522857142857135</v>
      </c>
      <c r="AD12" s="74">
        <v>67.650000000000006</v>
      </c>
      <c r="AE12" s="74">
        <v>0.386571</v>
      </c>
      <c r="AF12" s="74">
        <v>0</v>
      </c>
      <c r="AG12" s="74">
        <v>0</v>
      </c>
      <c r="AH12" s="74">
        <v>0</v>
      </c>
      <c r="AI12" s="74">
        <v>0</v>
      </c>
      <c r="AJ12" s="23"/>
    </row>
    <row r="13" spans="1:36" ht="20.25">
      <c r="A13" s="6" t="s">
        <v>336</v>
      </c>
      <c r="B13" s="6">
        <v>435</v>
      </c>
      <c r="C13" s="6">
        <v>2247</v>
      </c>
      <c r="D13" s="6">
        <v>101</v>
      </c>
      <c r="E13" s="6" t="s">
        <v>131</v>
      </c>
      <c r="F13" s="6" t="s">
        <v>260</v>
      </c>
      <c r="G13" s="6" t="s">
        <v>37</v>
      </c>
      <c r="H13" s="55">
        <v>16.222000000000001</v>
      </c>
      <c r="I13" s="6">
        <v>2</v>
      </c>
      <c r="J13" s="6" t="s">
        <v>343</v>
      </c>
      <c r="K13" s="15">
        <v>42282</v>
      </c>
      <c r="L13" s="10" t="s">
        <v>345</v>
      </c>
      <c r="M13" s="74">
        <v>10.074999999999999</v>
      </c>
      <c r="N13" s="74">
        <v>3.55</v>
      </c>
      <c r="O13" s="74">
        <v>1.4750000000000001</v>
      </c>
      <c r="P13" s="74">
        <v>1.1000000000000001</v>
      </c>
      <c r="Q13" s="74">
        <v>2.6575299999999999</v>
      </c>
      <c r="R13" s="74">
        <v>12.5</v>
      </c>
      <c r="S13" s="74">
        <v>3.1</v>
      </c>
      <c r="T13" s="74">
        <v>0.57499999999999996</v>
      </c>
      <c r="U13" s="74">
        <v>2.5000000000000001E-2</v>
      </c>
      <c r="V13" s="74">
        <v>7.1051299999999999</v>
      </c>
      <c r="W13" s="74">
        <v>0</v>
      </c>
      <c r="X13" s="74">
        <v>0</v>
      </c>
      <c r="Y13" s="116">
        <v>16.222000000000001</v>
      </c>
      <c r="Z13" s="74">
        <v>1.19343</v>
      </c>
      <c r="AA13" s="74">
        <v>58</v>
      </c>
      <c r="AB13" s="74">
        <v>14.324999999999999</v>
      </c>
      <c r="AC13" s="74">
        <f t="shared" si="0"/>
        <v>0.11476918470507422</v>
      </c>
      <c r="AD13" s="74">
        <v>40.25</v>
      </c>
      <c r="AE13" s="74">
        <v>7.0890999999999996E-2</v>
      </c>
      <c r="AF13" s="74">
        <v>0</v>
      </c>
      <c r="AG13" s="74">
        <v>0</v>
      </c>
      <c r="AH13" s="74">
        <v>0</v>
      </c>
      <c r="AI13" s="74">
        <v>0</v>
      </c>
      <c r="AJ13" s="23"/>
    </row>
    <row r="14" spans="1:36" ht="20.25">
      <c r="A14" s="6" t="s">
        <v>336</v>
      </c>
      <c r="B14" s="6">
        <v>435</v>
      </c>
      <c r="C14" s="6">
        <v>2247</v>
      </c>
      <c r="D14" s="6">
        <v>101</v>
      </c>
      <c r="E14" s="6" t="s">
        <v>131</v>
      </c>
      <c r="F14" s="6" t="s">
        <v>261</v>
      </c>
      <c r="G14" s="6" t="s">
        <v>260</v>
      </c>
      <c r="H14" s="55">
        <v>9.2859999999999996</v>
      </c>
      <c r="I14" s="6">
        <v>2</v>
      </c>
      <c r="J14" s="6" t="s">
        <v>343</v>
      </c>
      <c r="K14" s="15">
        <v>42282</v>
      </c>
      <c r="L14" s="10" t="s">
        <v>345</v>
      </c>
      <c r="M14" s="74">
        <v>7.65</v>
      </c>
      <c r="N14" s="74">
        <v>0.97499999999999998</v>
      </c>
      <c r="O14" s="74">
        <v>0.57499999999999996</v>
      </c>
      <c r="P14" s="74">
        <v>7.4999999999999997E-2</v>
      </c>
      <c r="Q14" s="74">
        <v>2.17286</v>
      </c>
      <c r="R14" s="74">
        <v>8.9</v>
      </c>
      <c r="S14" s="74">
        <v>0.375</v>
      </c>
      <c r="T14" s="74">
        <v>0</v>
      </c>
      <c r="U14" s="74">
        <v>0</v>
      </c>
      <c r="V14" s="74">
        <v>4.4370700000000003</v>
      </c>
      <c r="W14" s="74">
        <v>0</v>
      </c>
      <c r="X14" s="74">
        <v>0</v>
      </c>
      <c r="Y14" s="116">
        <v>9.2859999999999996</v>
      </c>
      <c r="Z14" s="74">
        <v>1.24231</v>
      </c>
      <c r="AA14" s="74">
        <v>214.22</v>
      </c>
      <c r="AB14" s="74">
        <v>6.14</v>
      </c>
      <c r="AC14" s="74">
        <f t="shared" si="0"/>
        <v>0.66856404418325599</v>
      </c>
      <c r="AD14" s="74">
        <v>168.32</v>
      </c>
      <c r="AE14" s="74">
        <v>0.51789200000000002</v>
      </c>
      <c r="AF14" s="74">
        <v>1.48</v>
      </c>
      <c r="AG14" s="74">
        <v>4.5539999999999999E-3</v>
      </c>
      <c r="AH14" s="74">
        <v>0</v>
      </c>
      <c r="AI14" s="74">
        <v>0</v>
      </c>
      <c r="AJ14" s="23"/>
    </row>
    <row r="15" spans="1:36" ht="20.25">
      <c r="A15" s="6" t="s">
        <v>336</v>
      </c>
      <c r="B15" s="6">
        <v>435</v>
      </c>
      <c r="C15" s="6">
        <v>2247</v>
      </c>
      <c r="D15" s="6">
        <v>102</v>
      </c>
      <c r="E15" s="6" t="s">
        <v>132</v>
      </c>
      <c r="F15" s="6" t="s">
        <v>262</v>
      </c>
      <c r="G15" s="6" t="s">
        <v>261</v>
      </c>
      <c r="H15" s="55">
        <v>21.437999999999999</v>
      </c>
      <c r="I15" s="6">
        <v>2</v>
      </c>
      <c r="J15" s="6" t="s">
        <v>343</v>
      </c>
      <c r="K15" s="15">
        <v>42282</v>
      </c>
      <c r="L15" s="10" t="s">
        <v>345</v>
      </c>
      <c r="M15" s="74">
        <v>10.75</v>
      </c>
      <c r="N15" s="74">
        <v>6.6749999999999998</v>
      </c>
      <c r="O15" s="74">
        <v>2.7250000000000001</v>
      </c>
      <c r="P15" s="74">
        <v>1.325</v>
      </c>
      <c r="Q15" s="74">
        <v>2.7803300000000002</v>
      </c>
      <c r="R15" s="74">
        <v>18.7</v>
      </c>
      <c r="S15" s="74">
        <v>2.0499999999999998</v>
      </c>
      <c r="T15" s="74">
        <v>0.47499999999999998</v>
      </c>
      <c r="U15" s="74">
        <v>0.25</v>
      </c>
      <c r="V15" s="74">
        <v>5.42638</v>
      </c>
      <c r="W15" s="74">
        <v>0</v>
      </c>
      <c r="X15" s="74">
        <v>0</v>
      </c>
      <c r="Y15" s="116">
        <v>21.437999999999999</v>
      </c>
      <c r="Z15" s="74">
        <v>1.34883</v>
      </c>
      <c r="AA15" s="74">
        <v>1.6</v>
      </c>
      <c r="AB15" s="74">
        <v>8.6310000000000002</v>
      </c>
      <c r="AC15" s="74">
        <f t="shared" si="0"/>
        <v>7.8838644329828206E-3</v>
      </c>
      <c r="AD15" s="74">
        <v>0.23</v>
      </c>
      <c r="AE15" s="74">
        <v>3.0699999999999998E-4</v>
      </c>
      <c r="AF15" s="74">
        <v>0</v>
      </c>
      <c r="AG15" s="74">
        <v>0</v>
      </c>
      <c r="AH15" s="74">
        <v>0</v>
      </c>
      <c r="AI15" s="74">
        <v>0</v>
      </c>
      <c r="AJ15" s="23"/>
    </row>
    <row r="16" spans="1:36" ht="20.25">
      <c r="A16" s="6" t="s">
        <v>336</v>
      </c>
      <c r="B16" s="6">
        <v>435</v>
      </c>
      <c r="C16" s="6">
        <v>2256</v>
      </c>
      <c r="D16" s="6">
        <v>101</v>
      </c>
      <c r="E16" s="6" t="s">
        <v>133</v>
      </c>
      <c r="F16" s="6" t="s">
        <v>37</v>
      </c>
      <c r="G16" s="6" t="s">
        <v>263</v>
      </c>
      <c r="H16" s="55">
        <v>16.905000000000001</v>
      </c>
      <c r="I16" s="6">
        <v>2</v>
      </c>
      <c r="J16" s="8" t="s">
        <v>377</v>
      </c>
      <c r="K16" s="15">
        <v>42282</v>
      </c>
      <c r="L16" s="10" t="s">
        <v>345</v>
      </c>
      <c r="M16" s="74">
        <v>8.65</v>
      </c>
      <c r="N16" s="74">
        <v>5.8</v>
      </c>
      <c r="O16" s="74">
        <v>2.1749999999999998</v>
      </c>
      <c r="P16" s="74">
        <v>0.55000000000000004</v>
      </c>
      <c r="Q16" s="74">
        <v>2.6834600000000002</v>
      </c>
      <c r="R16" s="74">
        <v>16.024999999999999</v>
      </c>
      <c r="S16" s="74">
        <v>0.9</v>
      </c>
      <c r="T16" s="74">
        <v>0.15</v>
      </c>
      <c r="U16" s="74">
        <v>0.1</v>
      </c>
      <c r="V16" s="74">
        <v>5.0122299999999997</v>
      </c>
      <c r="W16" s="74">
        <v>0</v>
      </c>
      <c r="X16" s="74">
        <v>0</v>
      </c>
      <c r="Y16" s="116">
        <v>16.905000000000001</v>
      </c>
      <c r="Z16" s="74">
        <v>1.3496900000000001</v>
      </c>
      <c r="AA16" s="74">
        <v>84.68</v>
      </c>
      <c r="AB16" s="74">
        <v>4.1500000000000004</v>
      </c>
      <c r="AC16" s="74">
        <f t="shared" si="0"/>
        <v>0.14662610385769215</v>
      </c>
      <c r="AD16" s="74">
        <v>96.314999999999998</v>
      </c>
      <c r="AE16" s="74">
        <v>0.16278400000000001</v>
      </c>
      <c r="AF16" s="74">
        <v>0</v>
      </c>
      <c r="AG16" s="74">
        <v>0</v>
      </c>
      <c r="AH16" s="74">
        <v>0</v>
      </c>
      <c r="AI16" s="74">
        <v>0</v>
      </c>
      <c r="AJ16" s="23"/>
    </row>
    <row r="17" spans="1:36" ht="20.25">
      <c r="A17" s="6" t="s">
        <v>336</v>
      </c>
      <c r="B17" s="6">
        <v>435</v>
      </c>
      <c r="C17" s="6">
        <v>2256</v>
      </c>
      <c r="D17" s="6">
        <v>101</v>
      </c>
      <c r="E17" s="6" t="s">
        <v>133</v>
      </c>
      <c r="F17" s="6" t="s">
        <v>263</v>
      </c>
      <c r="G17" s="6" t="s">
        <v>37</v>
      </c>
      <c r="H17" s="55">
        <v>16.905000000000001</v>
      </c>
      <c r="I17" s="6">
        <v>2</v>
      </c>
      <c r="J17" s="6" t="s">
        <v>343</v>
      </c>
      <c r="K17" s="15">
        <v>42282</v>
      </c>
      <c r="L17" s="10" t="s">
        <v>345</v>
      </c>
      <c r="M17" s="74">
        <v>10.6</v>
      </c>
      <c r="N17" s="74">
        <v>3.6</v>
      </c>
      <c r="O17" s="74">
        <v>2.0499999999999998</v>
      </c>
      <c r="P17" s="74">
        <v>0.65</v>
      </c>
      <c r="Q17" s="74">
        <v>2.5731999999999999</v>
      </c>
      <c r="R17" s="74">
        <v>14.55</v>
      </c>
      <c r="S17" s="74">
        <v>1.85</v>
      </c>
      <c r="T17" s="74">
        <v>0.375</v>
      </c>
      <c r="U17" s="74">
        <v>0.125</v>
      </c>
      <c r="V17" s="74">
        <v>5.6355599999999999</v>
      </c>
      <c r="W17" s="74">
        <v>0</v>
      </c>
      <c r="X17" s="74">
        <v>0</v>
      </c>
      <c r="Y17" s="116">
        <v>16.905000000000001</v>
      </c>
      <c r="Z17" s="74">
        <v>1.20611</v>
      </c>
      <c r="AA17" s="74">
        <v>14.32</v>
      </c>
      <c r="AB17" s="74">
        <v>7.64</v>
      </c>
      <c r="AC17" s="74">
        <f t="shared" si="0"/>
        <v>3.0658723116575817E-2</v>
      </c>
      <c r="AD17" s="74">
        <v>8.65</v>
      </c>
      <c r="AE17" s="74">
        <v>1.4619999999999999E-2</v>
      </c>
      <c r="AF17" s="74">
        <v>0</v>
      </c>
      <c r="AG17" s="74">
        <v>0</v>
      </c>
      <c r="AH17" s="74">
        <v>0</v>
      </c>
      <c r="AI17" s="74">
        <v>0</v>
      </c>
      <c r="AJ17" s="23"/>
    </row>
    <row r="18" spans="1:36" ht="20.25">
      <c r="A18" s="6" t="s">
        <v>336</v>
      </c>
      <c r="B18" s="6">
        <v>435</v>
      </c>
      <c r="C18" s="6">
        <v>2256</v>
      </c>
      <c r="D18" s="6">
        <v>102</v>
      </c>
      <c r="E18" s="6" t="s">
        <v>134</v>
      </c>
      <c r="F18" s="6" t="s">
        <v>263</v>
      </c>
      <c r="G18" s="6" t="s">
        <v>264</v>
      </c>
      <c r="H18" s="55">
        <v>22.183</v>
      </c>
      <c r="I18" s="6">
        <v>2</v>
      </c>
      <c r="J18" s="8" t="s">
        <v>377</v>
      </c>
      <c r="K18" s="15">
        <v>42282</v>
      </c>
      <c r="L18" s="10" t="s">
        <v>345</v>
      </c>
      <c r="M18" s="74">
        <v>18.2</v>
      </c>
      <c r="N18" s="74">
        <v>2.4750000000000001</v>
      </c>
      <c r="O18" s="74">
        <v>1.075</v>
      </c>
      <c r="P18" s="74">
        <v>0.45</v>
      </c>
      <c r="Q18" s="74">
        <v>2.0760000000000001</v>
      </c>
      <c r="R18" s="74">
        <v>21.45</v>
      </c>
      <c r="S18" s="74">
        <v>0.65</v>
      </c>
      <c r="T18" s="74">
        <v>7.4999999999999997E-2</v>
      </c>
      <c r="U18" s="74">
        <v>2.5000000000000001E-2</v>
      </c>
      <c r="V18" s="74">
        <v>3.5533299999999999</v>
      </c>
      <c r="W18" s="74">
        <v>0</v>
      </c>
      <c r="X18" s="74">
        <v>0</v>
      </c>
      <c r="Y18" s="116">
        <v>22.183</v>
      </c>
      <c r="Z18" s="74">
        <v>1.9919100000000001</v>
      </c>
      <c r="AA18" s="74">
        <v>111.102</v>
      </c>
      <c r="AB18" s="74">
        <v>9.3249999999999993</v>
      </c>
      <c r="AC18" s="74">
        <f t="shared" si="0"/>
        <v>0.14910323864477945</v>
      </c>
      <c r="AD18" s="74">
        <v>169.32</v>
      </c>
      <c r="AE18" s="74">
        <v>0.218082</v>
      </c>
      <c r="AF18" s="74">
        <v>3.7</v>
      </c>
      <c r="AG18" s="74">
        <v>4.7660000000000003E-3</v>
      </c>
      <c r="AH18" s="74">
        <v>0</v>
      </c>
      <c r="AI18" s="74">
        <v>0</v>
      </c>
      <c r="AJ18" s="23"/>
    </row>
    <row r="19" spans="1:36" ht="20.25">
      <c r="A19" s="6" t="s">
        <v>336</v>
      </c>
      <c r="B19" s="6">
        <v>435</v>
      </c>
      <c r="C19" s="6">
        <v>2256</v>
      </c>
      <c r="D19" s="6">
        <v>102</v>
      </c>
      <c r="E19" s="6" t="s">
        <v>134</v>
      </c>
      <c r="F19" s="6" t="s">
        <v>264</v>
      </c>
      <c r="G19" s="6" t="s">
        <v>263</v>
      </c>
      <c r="H19" s="55">
        <v>22.183</v>
      </c>
      <c r="I19" s="6">
        <v>2</v>
      </c>
      <c r="J19" s="6" t="s">
        <v>343</v>
      </c>
      <c r="K19" s="15">
        <v>42282</v>
      </c>
      <c r="L19" s="10" t="s">
        <v>345</v>
      </c>
      <c r="M19" s="74">
        <v>18.324999999999999</v>
      </c>
      <c r="N19" s="74">
        <v>2.6749999999999998</v>
      </c>
      <c r="O19" s="74">
        <v>1.05</v>
      </c>
      <c r="P19" s="74">
        <v>0.22500000000000001</v>
      </c>
      <c r="Q19" s="74">
        <v>1.9528799999999999</v>
      </c>
      <c r="R19" s="74">
        <v>21.475000000000001</v>
      </c>
      <c r="S19" s="74">
        <v>0.8</v>
      </c>
      <c r="T19" s="74">
        <v>0</v>
      </c>
      <c r="U19" s="74">
        <v>0</v>
      </c>
      <c r="V19" s="74">
        <v>3.4543599999999999</v>
      </c>
      <c r="W19" s="74">
        <v>0</v>
      </c>
      <c r="X19" s="74">
        <v>0</v>
      </c>
      <c r="Y19" s="116">
        <v>22.183</v>
      </c>
      <c r="Z19" s="74">
        <v>1.28156</v>
      </c>
      <c r="AA19" s="74">
        <v>1.335</v>
      </c>
      <c r="AB19" s="74">
        <v>4.21</v>
      </c>
      <c r="AC19" s="74">
        <f t="shared" si="0"/>
        <v>4.430677288270941E-3</v>
      </c>
      <c r="AD19" s="74">
        <v>0.26</v>
      </c>
      <c r="AE19" s="74">
        <v>3.3500000000000001E-4</v>
      </c>
      <c r="AF19" s="74">
        <v>0</v>
      </c>
      <c r="AG19" s="74">
        <v>0</v>
      </c>
      <c r="AH19" s="74">
        <v>0</v>
      </c>
      <c r="AI19" s="74">
        <v>0</v>
      </c>
      <c r="AJ19" s="23"/>
    </row>
    <row r="20" spans="1:36" ht="20.25">
      <c r="A20" s="6" t="s">
        <v>336</v>
      </c>
      <c r="B20" s="6">
        <v>435</v>
      </c>
      <c r="C20" s="6">
        <v>2260</v>
      </c>
      <c r="D20" s="6">
        <v>100</v>
      </c>
      <c r="E20" s="6" t="s">
        <v>135</v>
      </c>
      <c r="F20" s="6" t="s">
        <v>37</v>
      </c>
      <c r="G20" s="6" t="s">
        <v>265</v>
      </c>
      <c r="H20" s="55">
        <v>36.798000000000002</v>
      </c>
      <c r="I20" s="6">
        <v>2</v>
      </c>
      <c r="J20" s="8" t="s">
        <v>377</v>
      </c>
      <c r="K20" s="15">
        <v>42282</v>
      </c>
      <c r="L20" s="10" t="s">
        <v>345</v>
      </c>
      <c r="M20" s="74">
        <v>24.425000000000001</v>
      </c>
      <c r="N20" s="74">
        <v>7.9</v>
      </c>
      <c r="O20" s="74">
        <v>2.65</v>
      </c>
      <c r="P20" s="74">
        <v>1.5</v>
      </c>
      <c r="Q20" s="74">
        <v>2.4762900000000001</v>
      </c>
      <c r="R20" s="74">
        <v>35.6</v>
      </c>
      <c r="S20" s="74">
        <v>0.75</v>
      </c>
      <c r="T20" s="74">
        <v>0.125</v>
      </c>
      <c r="U20" s="74">
        <v>0</v>
      </c>
      <c r="V20" s="74">
        <v>3.1885599999999998</v>
      </c>
      <c r="W20" s="74">
        <v>0</v>
      </c>
      <c r="X20" s="74">
        <v>0</v>
      </c>
      <c r="Y20" s="116">
        <v>36.798000000000002</v>
      </c>
      <c r="Z20" s="74">
        <v>1.31212</v>
      </c>
      <c r="AA20" s="74">
        <v>26.35</v>
      </c>
      <c r="AB20" s="74">
        <v>12.36</v>
      </c>
      <c r="AC20" s="74">
        <f t="shared" si="0"/>
        <v>2.5257583874900031E-2</v>
      </c>
      <c r="AD20" s="74">
        <v>18.995999999999999</v>
      </c>
      <c r="AE20" s="74">
        <v>1.4749E-2</v>
      </c>
      <c r="AF20" s="74">
        <v>0</v>
      </c>
      <c r="AG20" s="74">
        <v>0</v>
      </c>
      <c r="AH20" s="74">
        <v>0</v>
      </c>
      <c r="AI20" s="74">
        <v>0</v>
      </c>
      <c r="AJ20" s="23"/>
    </row>
    <row r="21" spans="1:36" ht="20.25">
      <c r="A21" s="6" t="s">
        <v>336</v>
      </c>
      <c r="B21" s="6">
        <v>435</v>
      </c>
      <c r="C21" s="6">
        <v>2272</v>
      </c>
      <c r="D21" s="6">
        <v>100</v>
      </c>
      <c r="E21" s="6" t="s">
        <v>136</v>
      </c>
      <c r="F21" s="6" t="s">
        <v>37</v>
      </c>
      <c r="G21" s="6" t="s">
        <v>266</v>
      </c>
      <c r="H21" s="55">
        <v>13.532</v>
      </c>
      <c r="I21" s="6">
        <v>2</v>
      </c>
      <c r="J21" s="8" t="s">
        <v>377</v>
      </c>
      <c r="K21" s="15">
        <v>42282</v>
      </c>
      <c r="L21" s="10" t="s">
        <v>345</v>
      </c>
      <c r="M21" s="74">
        <v>6.125</v>
      </c>
      <c r="N21" s="74">
        <v>3.6</v>
      </c>
      <c r="O21" s="74">
        <v>2.2749999999999999</v>
      </c>
      <c r="P21" s="74">
        <v>1.5</v>
      </c>
      <c r="Q21" s="74">
        <v>3.2920699999999998</v>
      </c>
      <c r="R21" s="74">
        <v>10.7</v>
      </c>
      <c r="S21" s="74">
        <v>2.1</v>
      </c>
      <c r="T21" s="74">
        <v>0.625</v>
      </c>
      <c r="U21" s="74">
        <v>7.4999999999999997E-2</v>
      </c>
      <c r="V21" s="74">
        <v>6.74057</v>
      </c>
      <c r="W21" s="74">
        <v>0</v>
      </c>
      <c r="X21" s="74">
        <v>0</v>
      </c>
      <c r="Y21" s="116">
        <v>13.532</v>
      </c>
      <c r="Z21" s="74">
        <v>1.18614</v>
      </c>
      <c r="AA21" s="74">
        <v>143.65</v>
      </c>
      <c r="AB21" s="74">
        <v>8.65</v>
      </c>
      <c r="AC21" s="74">
        <f t="shared" si="0"/>
        <v>0.31243401883366412</v>
      </c>
      <c r="AD21" s="74">
        <v>132.68</v>
      </c>
      <c r="AE21" s="74">
        <v>0.28014</v>
      </c>
      <c r="AF21" s="74">
        <v>86.31</v>
      </c>
      <c r="AG21" s="74">
        <v>0.18223500000000001</v>
      </c>
      <c r="AH21" s="74">
        <v>0</v>
      </c>
      <c r="AI21" s="74">
        <v>0</v>
      </c>
      <c r="AJ21" s="23"/>
    </row>
    <row r="22" spans="1:36" ht="20.25">
      <c r="A22" s="6" t="s">
        <v>336</v>
      </c>
      <c r="B22" s="6">
        <v>435</v>
      </c>
      <c r="C22" s="6">
        <v>2273</v>
      </c>
      <c r="D22" s="6">
        <v>200</v>
      </c>
      <c r="E22" s="6" t="s">
        <v>137</v>
      </c>
      <c r="F22" s="6" t="s">
        <v>267</v>
      </c>
      <c r="G22" s="6" t="s">
        <v>206</v>
      </c>
      <c r="H22" s="55">
        <v>26.341000000000001</v>
      </c>
      <c r="I22" s="6">
        <v>2</v>
      </c>
      <c r="J22" s="6" t="s">
        <v>343</v>
      </c>
      <c r="K22" s="15">
        <v>42282</v>
      </c>
      <c r="L22" s="10" t="s">
        <v>345</v>
      </c>
      <c r="M22" s="74">
        <v>9</v>
      </c>
      <c r="N22" s="74">
        <v>7.4749999999999996</v>
      </c>
      <c r="O22" s="74">
        <v>5.4749999999999996</v>
      </c>
      <c r="P22" s="74">
        <v>4.4249999999999998</v>
      </c>
      <c r="Q22" s="74">
        <v>3.5811299999999999</v>
      </c>
      <c r="R22" s="74">
        <v>25.2</v>
      </c>
      <c r="S22" s="74">
        <v>0.875</v>
      </c>
      <c r="T22" s="74">
        <v>0.2</v>
      </c>
      <c r="U22" s="74">
        <v>0.1</v>
      </c>
      <c r="V22" s="74">
        <v>3.9489399999999999</v>
      </c>
      <c r="W22" s="74">
        <v>0</v>
      </c>
      <c r="X22" s="74">
        <v>0</v>
      </c>
      <c r="Y22" s="116">
        <v>26.341000000000001</v>
      </c>
      <c r="Z22" s="74">
        <v>1.5358799999999999</v>
      </c>
      <c r="AA22" s="74">
        <v>203.84</v>
      </c>
      <c r="AB22" s="74">
        <v>4.1689999999999996</v>
      </c>
      <c r="AC22" s="74">
        <f t="shared" si="0"/>
        <v>0.22336119140720334</v>
      </c>
      <c r="AD22" s="74">
        <v>18.690000000000001</v>
      </c>
      <c r="AE22" s="74">
        <v>2.0272999999999999E-2</v>
      </c>
      <c r="AF22" s="74">
        <v>50.65</v>
      </c>
      <c r="AG22" s="74">
        <v>5.4939000000000002E-2</v>
      </c>
      <c r="AH22" s="74">
        <v>0</v>
      </c>
      <c r="AI22" s="74">
        <v>0</v>
      </c>
      <c r="AJ22" s="23"/>
    </row>
    <row r="23" spans="1:36" ht="20.25">
      <c r="A23" s="6" t="s">
        <v>336</v>
      </c>
      <c r="B23" s="6">
        <v>435</v>
      </c>
      <c r="C23" s="6">
        <v>2274</v>
      </c>
      <c r="D23" s="6">
        <v>200</v>
      </c>
      <c r="E23" s="6" t="s">
        <v>138</v>
      </c>
      <c r="F23" s="6" t="s">
        <v>268</v>
      </c>
      <c r="G23" s="6" t="s">
        <v>269</v>
      </c>
      <c r="H23" s="55">
        <v>7.5720000000000001</v>
      </c>
      <c r="I23" s="6">
        <v>2</v>
      </c>
      <c r="J23" s="8" t="s">
        <v>377</v>
      </c>
      <c r="K23" s="15">
        <v>42282</v>
      </c>
      <c r="L23" s="10" t="s">
        <v>345</v>
      </c>
      <c r="M23" s="74">
        <v>3.55</v>
      </c>
      <c r="N23" s="74">
        <v>2.125</v>
      </c>
      <c r="O23" s="74">
        <v>0.75</v>
      </c>
      <c r="P23" s="74">
        <v>0.42499999999999999</v>
      </c>
      <c r="Q23" s="74">
        <v>2.7503700000000002</v>
      </c>
      <c r="R23" s="74">
        <v>6.7249999999999996</v>
      </c>
      <c r="S23" s="74">
        <v>0.125</v>
      </c>
      <c r="T23" s="74">
        <v>0</v>
      </c>
      <c r="U23" s="74">
        <v>0</v>
      </c>
      <c r="V23" s="74">
        <v>3.2571300000000001</v>
      </c>
      <c r="W23" s="74">
        <v>0</v>
      </c>
      <c r="X23" s="74">
        <v>0</v>
      </c>
      <c r="Y23" s="116">
        <v>7.5720000000000001</v>
      </c>
      <c r="Z23" s="74">
        <v>1.54488</v>
      </c>
      <c r="AA23" s="74">
        <v>169.6</v>
      </c>
      <c r="AB23" s="74">
        <v>8.14</v>
      </c>
      <c r="AC23" s="74">
        <f t="shared" si="0"/>
        <v>0.65530903328050705</v>
      </c>
      <c r="AD23" s="74">
        <v>154.63</v>
      </c>
      <c r="AE23" s="74">
        <v>0.58346500000000001</v>
      </c>
      <c r="AF23" s="74">
        <v>0</v>
      </c>
      <c r="AG23" s="74">
        <v>0</v>
      </c>
      <c r="AH23" s="74">
        <v>0</v>
      </c>
      <c r="AI23" s="74">
        <v>0</v>
      </c>
      <c r="AJ23" s="23"/>
    </row>
    <row r="24" spans="1:36" ht="20.25">
      <c r="A24" s="6" t="s">
        <v>336</v>
      </c>
      <c r="B24" s="6">
        <v>435</v>
      </c>
      <c r="C24" s="6">
        <v>2275</v>
      </c>
      <c r="D24" s="6">
        <v>100</v>
      </c>
      <c r="E24" s="6" t="s">
        <v>139</v>
      </c>
      <c r="F24" s="6" t="s">
        <v>37</v>
      </c>
      <c r="G24" s="6" t="s">
        <v>270</v>
      </c>
      <c r="H24" s="55">
        <v>12</v>
      </c>
      <c r="I24" s="6">
        <v>2</v>
      </c>
      <c r="J24" s="8" t="s">
        <v>377</v>
      </c>
      <c r="K24" s="15">
        <v>42282</v>
      </c>
      <c r="L24" s="10" t="s">
        <v>345</v>
      </c>
      <c r="M24" s="74">
        <v>4.875</v>
      </c>
      <c r="N24" s="74">
        <v>3.55</v>
      </c>
      <c r="O24" s="74">
        <v>3.0249999999999999</v>
      </c>
      <c r="P24" s="74">
        <v>0.57499999999999996</v>
      </c>
      <c r="Q24" s="74">
        <v>2.9817300000000002</v>
      </c>
      <c r="R24" s="74">
        <v>11.45</v>
      </c>
      <c r="S24" s="74">
        <v>0.42499999999999999</v>
      </c>
      <c r="T24" s="74">
        <v>0.05</v>
      </c>
      <c r="U24" s="74">
        <v>0.1</v>
      </c>
      <c r="V24" s="74">
        <v>4.6388400000000001</v>
      </c>
      <c r="W24" s="74">
        <v>0</v>
      </c>
      <c r="X24" s="74">
        <v>0</v>
      </c>
      <c r="Y24" s="116">
        <v>12</v>
      </c>
      <c r="Z24" s="74">
        <v>1.2886</v>
      </c>
      <c r="AA24" s="74">
        <v>27.64</v>
      </c>
      <c r="AB24" s="74">
        <v>6.3319999999999999</v>
      </c>
      <c r="AC24" s="74">
        <f t="shared" si="0"/>
        <v>7.334761904761905E-2</v>
      </c>
      <c r="AD24" s="74">
        <v>18.649999999999999</v>
      </c>
      <c r="AE24" s="74">
        <v>4.4405E-2</v>
      </c>
      <c r="AF24" s="74">
        <v>0</v>
      </c>
      <c r="AG24" s="74">
        <v>0</v>
      </c>
      <c r="AH24" s="74">
        <v>0</v>
      </c>
      <c r="AI24" s="74">
        <v>0</v>
      </c>
      <c r="AJ24" s="23"/>
    </row>
    <row r="25" spans="1:36" ht="20.25">
      <c r="A25" s="6" t="s">
        <v>336</v>
      </c>
      <c r="B25" s="6">
        <v>435</v>
      </c>
      <c r="C25" s="6">
        <v>2282</v>
      </c>
      <c r="D25" s="6">
        <v>100</v>
      </c>
      <c r="E25" s="6" t="s">
        <v>140</v>
      </c>
      <c r="F25" s="6" t="s">
        <v>271</v>
      </c>
      <c r="G25" s="6" t="s">
        <v>272</v>
      </c>
      <c r="H25" s="55">
        <v>18.210999999999999</v>
      </c>
      <c r="I25" s="6">
        <v>2</v>
      </c>
      <c r="J25" s="6" t="s">
        <v>343</v>
      </c>
      <c r="K25" s="15">
        <v>42282</v>
      </c>
      <c r="L25" s="10" t="s">
        <v>345</v>
      </c>
      <c r="M25" s="74">
        <v>10.199999999999999</v>
      </c>
      <c r="N25" s="74">
        <v>4.2249999999999996</v>
      </c>
      <c r="O25" s="74">
        <v>2.7</v>
      </c>
      <c r="P25" s="74">
        <v>1.0249999999999999</v>
      </c>
      <c r="Q25" s="74">
        <v>2.6592099999999999</v>
      </c>
      <c r="R25" s="74">
        <v>17.074999999999999</v>
      </c>
      <c r="S25" s="74">
        <v>0.6</v>
      </c>
      <c r="T25" s="74">
        <v>0.375</v>
      </c>
      <c r="U25" s="74">
        <v>0.1</v>
      </c>
      <c r="V25" s="74">
        <v>3.8275899999999998</v>
      </c>
      <c r="W25" s="74">
        <v>0</v>
      </c>
      <c r="X25" s="74">
        <v>0</v>
      </c>
      <c r="Y25" s="116">
        <v>18.210999999999999</v>
      </c>
      <c r="Z25" s="74">
        <v>1.3101</v>
      </c>
      <c r="AA25" s="74">
        <v>31.64</v>
      </c>
      <c r="AB25" s="74">
        <v>20.32</v>
      </c>
      <c r="AC25" s="74">
        <f t="shared" si="0"/>
        <v>6.5580457651184143E-2</v>
      </c>
      <c r="AD25" s="74">
        <v>23.69</v>
      </c>
      <c r="AE25" s="74">
        <v>3.7166999999999999E-2</v>
      </c>
      <c r="AF25" s="74">
        <v>0</v>
      </c>
      <c r="AG25" s="74">
        <v>0</v>
      </c>
      <c r="AH25" s="74">
        <v>0</v>
      </c>
      <c r="AI25" s="74">
        <v>0</v>
      </c>
      <c r="AJ25" s="23"/>
    </row>
    <row r="26" spans="1:36" ht="20.25">
      <c r="A26" s="6" t="s">
        <v>336</v>
      </c>
      <c r="B26" s="6">
        <v>435</v>
      </c>
      <c r="C26" s="6">
        <v>2321</v>
      </c>
      <c r="D26" s="6">
        <v>100</v>
      </c>
      <c r="E26" s="6" t="s">
        <v>141</v>
      </c>
      <c r="F26" s="6" t="s">
        <v>37</v>
      </c>
      <c r="G26" s="6" t="s">
        <v>49</v>
      </c>
      <c r="H26" s="55">
        <v>34.301000000000002</v>
      </c>
      <c r="I26" s="6">
        <v>2</v>
      </c>
      <c r="J26" s="8" t="s">
        <v>377</v>
      </c>
      <c r="K26" s="15">
        <v>42282</v>
      </c>
      <c r="L26" s="10" t="s">
        <v>345</v>
      </c>
      <c r="M26" s="74">
        <v>18.05</v>
      </c>
      <c r="N26" s="74">
        <v>11.025</v>
      </c>
      <c r="O26" s="74">
        <v>3.85</v>
      </c>
      <c r="P26" s="74">
        <v>1.8</v>
      </c>
      <c r="Q26" s="74">
        <v>2.8064900000000002</v>
      </c>
      <c r="R26" s="74">
        <v>30.875</v>
      </c>
      <c r="S26" s="74">
        <v>2.9</v>
      </c>
      <c r="T26" s="74">
        <v>0.82499999999999996</v>
      </c>
      <c r="U26" s="74">
        <v>0.125</v>
      </c>
      <c r="V26" s="117">
        <v>4.8523800000000001</v>
      </c>
      <c r="W26" s="117">
        <v>0</v>
      </c>
      <c r="X26" s="117">
        <v>0</v>
      </c>
      <c r="Y26" s="116">
        <v>34.301000000000002</v>
      </c>
      <c r="Z26" s="74">
        <v>1.40696</v>
      </c>
      <c r="AA26" s="74">
        <v>226.98</v>
      </c>
      <c r="AB26" s="74">
        <v>17.8</v>
      </c>
      <c r="AC26" s="74">
        <f t="shared" si="0"/>
        <v>0.19647906974807061</v>
      </c>
      <c r="AD26" s="74">
        <v>154.69</v>
      </c>
      <c r="AE26" s="74">
        <v>0.12885099999999999</v>
      </c>
      <c r="AF26" s="74">
        <v>0</v>
      </c>
      <c r="AG26" s="74">
        <v>0</v>
      </c>
      <c r="AH26" s="74">
        <v>1.2014</v>
      </c>
      <c r="AI26" s="74">
        <v>1.0009999999999999E-3</v>
      </c>
      <c r="AJ26" s="23"/>
    </row>
    <row r="27" spans="1:36" ht="20.25">
      <c r="A27" s="6" t="s">
        <v>336</v>
      </c>
      <c r="B27" s="6">
        <v>435</v>
      </c>
      <c r="C27" s="6">
        <v>2338</v>
      </c>
      <c r="D27" s="6">
        <v>100</v>
      </c>
      <c r="E27" s="6" t="s">
        <v>142</v>
      </c>
      <c r="F27" s="6" t="s">
        <v>273</v>
      </c>
      <c r="G27" s="6" t="s">
        <v>37</v>
      </c>
      <c r="H27" s="55">
        <v>33.619</v>
      </c>
      <c r="I27" s="6">
        <v>2</v>
      </c>
      <c r="J27" s="6" t="s">
        <v>343</v>
      </c>
      <c r="K27" s="15">
        <v>42282</v>
      </c>
      <c r="L27" s="10" t="s">
        <v>345</v>
      </c>
      <c r="M27" s="74">
        <v>19.725000000000001</v>
      </c>
      <c r="N27" s="74">
        <v>7.7249999999999996</v>
      </c>
      <c r="O27" s="74">
        <v>3.9</v>
      </c>
      <c r="P27" s="74">
        <v>2.25</v>
      </c>
      <c r="Q27" s="74">
        <v>2.7199599999999999</v>
      </c>
      <c r="R27" s="74">
        <v>30.35</v>
      </c>
      <c r="S27" s="74">
        <v>1.75</v>
      </c>
      <c r="T27" s="74">
        <v>0.8</v>
      </c>
      <c r="U27" s="74">
        <v>0.7</v>
      </c>
      <c r="V27" s="117">
        <v>4.69421</v>
      </c>
      <c r="W27" s="117">
        <v>0</v>
      </c>
      <c r="X27" s="117">
        <v>0</v>
      </c>
      <c r="Y27" s="116">
        <v>33.619</v>
      </c>
      <c r="Z27" s="74">
        <v>1.3589100000000001</v>
      </c>
      <c r="AA27" s="74">
        <v>145.6</v>
      </c>
      <c r="AB27" s="74">
        <v>62.1</v>
      </c>
      <c r="AC27" s="74">
        <f t="shared" si="0"/>
        <v>0.15012769139899634</v>
      </c>
      <c r="AD27" s="74">
        <v>169.32</v>
      </c>
      <c r="AE27" s="74">
        <v>0.143898</v>
      </c>
      <c r="AF27" s="74">
        <v>0</v>
      </c>
      <c r="AG27" s="74">
        <v>0</v>
      </c>
      <c r="AH27" s="74">
        <v>0</v>
      </c>
      <c r="AI27" s="74">
        <v>0</v>
      </c>
      <c r="AJ27" s="23"/>
    </row>
    <row r="28" spans="1:36" ht="20.25">
      <c r="A28" s="6" t="s">
        <v>336</v>
      </c>
      <c r="B28" s="6">
        <v>435</v>
      </c>
      <c r="C28" s="6">
        <v>2340</v>
      </c>
      <c r="D28" s="6">
        <v>100</v>
      </c>
      <c r="E28" s="6" t="s">
        <v>143</v>
      </c>
      <c r="F28" s="6" t="s">
        <v>51</v>
      </c>
      <c r="G28" s="6" t="s">
        <v>37</v>
      </c>
      <c r="H28" s="55">
        <v>36.363</v>
      </c>
      <c r="I28" s="6">
        <v>2</v>
      </c>
      <c r="J28" s="6" t="s">
        <v>343</v>
      </c>
      <c r="K28" s="15">
        <v>42282</v>
      </c>
      <c r="L28" s="10" t="s">
        <v>345</v>
      </c>
      <c r="M28" s="74">
        <v>14.324999999999999</v>
      </c>
      <c r="N28" s="74">
        <v>13.324999999999999</v>
      </c>
      <c r="O28" s="74">
        <v>5.2</v>
      </c>
      <c r="P28" s="74">
        <v>3.125</v>
      </c>
      <c r="Q28" s="74">
        <v>3.06033</v>
      </c>
      <c r="R28" s="74">
        <v>33.85</v>
      </c>
      <c r="S28" s="74">
        <v>1.625</v>
      </c>
      <c r="T28" s="74">
        <v>0.4</v>
      </c>
      <c r="U28" s="74">
        <v>0.1</v>
      </c>
      <c r="V28" s="117">
        <v>3.6874600000000002</v>
      </c>
      <c r="W28" s="117">
        <v>0</v>
      </c>
      <c r="X28" s="117">
        <v>0</v>
      </c>
      <c r="Y28" s="116">
        <v>36.363</v>
      </c>
      <c r="Z28" s="74">
        <v>1.36303</v>
      </c>
      <c r="AA28" s="74">
        <v>22.38</v>
      </c>
      <c r="AB28" s="74">
        <v>20.14</v>
      </c>
      <c r="AC28" s="74">
        <f t="shared" si="0"/>
        <v>2.5496874766736993E-2</v>
      </c>
      <c r="AD28" s="74">
        <v>235.6</v>
      </c>
      <c r="AE28" s="74">
        <v>0.185118</v>
      </c>
      <c r="AF28" s="74">
        <v>0</v>
      </c>
      <c r="AG28" s="74">
        <v>0</v>
      </c>
      <c r="AH28" s="74">
        <v>0</v>
      </c>
      <c r="AI28" s="74">
        <v>0</v>
      </c>
      <c r="AJ28" s="23"/>
    </row>
    <row r="29" spans="1:36" ht="20.25">
      <c r="A29" s="6" t="s">
        <v>336</v>
      </c>
      <c r="B29" s="6">
        <v>435</v>
      </c>
      <c r="C29" s="6">
        <v>2344</v>
      </c>
      <c r="D29" s="6">
        <v>100</v>
      </c>
      <c r="E29" s="6" t="s">
        <v>144</v>
      </c>
      <c r="F29" s="6" t="s">
        <v>37</v>
      </c>
      <c r="G29" s="6" t="s">
        <v>274</v>
      </c>
      <c r="H29" s="55">
        <v>5.2</v>
      </c>
      <c r="I29" s="6">
        <v>2</v>
      </c>
      <c r="J29" s="8" t="s">
        <v>377</v>
      </c>
      <c r="K29" s="15">
        <v>42282</v>
      </c>
      <c r="L29" s="10" t="s">
        <v>345</v>
      </c>
      <c r="M29" s="74">
        <v>3.5750000000000002</v>
      </c>
      <c r="N29" s="74">
        <v>1.2</v>
      </c>
      <c r="O29" s="74">
        <v>0.27500000000000002</v>
      </c>
      <c r="P29" s="74">
        <v>0.2</v>
      </c>
      <c r="Q29" s="74">
        <v>2.4413800000000001</v>
      </c>
      <c r="R29" s="74">
        <v>5.0250000000000004</v>
      </c>
      <c r="S29" s="74">
        <v>0.17499999999999999</v>
      </c>
      <c r="T29" s="74">
        <v>2.5000000000000001E-2</v>
      </c>
      <c r="U29" s="74">
        <v>2.5000000000000001E-2</v>
      </c>
      <c r="V29" s="117">
        <v>4.5586900000000004</v>
      </c>
      <c r="W29" s="117">
        <v>0</v>
      </c>
      <c r="X29" s="117">
        <v>0</v>
      </c>
      <c r="Y29" s="116">
        <v>5.2</v>
      </c>
      <c r="Z29" s="74">
        <v>1.2320599999999999</v>
      </c>
      <c r="AA29" s="74">
        <v>68.3</v>
      </c>
      <c r="AB29" s="74">
        <v>3.56</v>
      </c>
      <c r="AC29" s="74">
        <f t="shared" si="0"/>
        <v>0.38505494505494509</v>
      </c>
      <c r="AD29" s="74">
        <v>29.36</v>
      </c>
      <c r="AE29" s="74">
        <v>0.16131899999999999</v>
      </c>
      <c r="AF29" s="74">
        <v>0</v>
      </c>
      <c r="AG29" s="74">
        <v>0</v>
      </c>
      <c r="AH29" s="74">
        <v>0</v>
      </c>
      <c r="AI29" s="74">
        <v>0</v>
      </c>
      <c r="AJ29" s="23"/>
    </row>
    <row r="30" spans="1:36" ht="20.25">
      <c r="A30" s="16" t="s">
        <v>336</v>
      </c>
      <c r="B30" s="16">
        <v>435</v>
      </c>
      <c r="C30" s="16">
        <v>2357</v>
      </c>
      <c r="D30" s="16">
        <v>100</v>
      </c>
      <c r="E30" s="16" t="s">
        <v>145</v>
      </c>
      <c r="F30" s="16" t="s">
        <v>37</v>
      </c>
      <c r="G30" s="16" t="s">
        <v>275</v>
      </c>
      <c r="H30" s="19">
        <v>16.678999999999998</v>
      </c>
      <c r="I30" s="6">
        <v>2</v>
      </c>
      <c r="J30" s="8" t="s">
        <v>377</v>
      </c>
      <c r="K30" s="17">
        <v>42282</v>
      </c>
      <c r="L30" s="10" t="s">
        <v>345</v>
      </c>
      <c r="M30" s="76">
        <v>7.8</v>
      </c>
      <c r="N30" s="76">
        <v>4.8250000000000002</v>
      </c>
      <c r="O30" s="76">
        <v>2.7250000000000001</v>
      </c>
      <c r="P30" s="76">
        <v>1.375</v>
      </c>
      <c r="Q30" s="76">
        <v>2.9895999999999998</v>
      </c>
      <c r="R30" s="76">
        <v>15.475</v>
      </c>
      <c r="S30" s="76">
        <v>0.9</v>
      </c>
      <c r="T30" s="76">
        <v>0.15</v>
      </c>
      <c r="U30" s="76">
        <v>0.2</v>
      </c>
      <c r="V30" s="76">
        <v>3.9025799999999999</v>
      </c>
      <c r="W30" s="117">
        <v>0</v>
      </c>
      <c r="X30" s="117">
        <v>0</v>
      </c>
      <c r="Y30" s="19">
        <v>16.678999999999998</v>
      </c>
      <c r="Z30" s="76">
        <v>1.5147299999999999</v>
      </c>
      <c r="AA30" s="76">
        <v>49.64</v>
      </c>
      <c r="AB30" s="76">
        <v>9.48</v>
      </c>
      <c r="AC30" s="74">
        <f t="shared" si="0"/>
        <v>9.3153923239659805E-2</v>
      </c>
      <c r="AD30" s="76">
        <v>18.36</v>
      </c>
      <c r="AE30" s="76">
        <v>3.1451E-2</v>
      </c>
      <c r="AF30" s="76">
        <v>0</v>
      </c>
      <c r="AG30" s="76">
        <v>0</v>
      </c>
      <c r="AH30" s="76">
        <v>0</v>
      </c>
      <c r="AI30" s="76">
        <v>0</v>
      </c>
      <c r="AJ30" s="23"/>
    </row>
    <row r="31" spans="1:36" ht="20.25">
      <c r="A31" s="6" t="s">
        <v>336</v>
      </c>
      <c r="B31" s="3">
        <v>435</v>
      </c>
      <c r="C31" s="3">
        <v>3623</v>
      </c>
      <c r="D31" s="3">
        <v>100</v>
      </c>
      <c r="E31" s="3" t="s">
        <v>146</v>
      </c>
      <c r="F31" s="3" t="s">
        <v>37</v>
      </c>
      <c r="G31" s="3" t="s">
        <v>276</v>
      </c>
      <c r="H31" s="60">
        <v>1.81</v>
      </c>
      <c r="I31" s="6">
        <v>2</v>
      </c>
      <c r="J31" s="72" t="s">
        <v>377</v>
      </c>
      <c r="K31" s="18">
        <v>42282</v>
      </c>
      <c r="L31" s="10" t="s">
        <v>345</v>
      </c>
      <c r="M31" s="73">
        <v>0.17499999999999999</v>
      </c>
      <c r="N31" s="73">
        <v>0.875</v>
      </c>
      <c r="O31" s="73">
        <v>0.625</v>
      </c>
      <c r="P31" s="73">
        <v>0.25</v>
      </c>
      <c r="Q31" s="73">
        <v>3.6679200000000001</v>
      </c>
      <c r="R31" s="73">
        <v>1.9</v>
      </c>
      <c r="S31" s="73">
        <v>2.5000000000000001E-2</v>
      </c>
      <c r="T31" s="73">
        <v>0</v>
      </c>
      <c r="U31" s="73">
        <v>0</v>
      </c>
      <c r="V31" s="117">
        <v>2.7004800000000002</v>
      </c>
      <c r="W31" s="117">
        <v>0</v>
      </c>
      <c r="X31" s="117">
        <v>0</v>
      </c>
      <c r="Y31" s="116">
        <v>1.81</v>
      </c>
      <c r="Z31" s="73">
        <v>1.2795700000000001</v>
      </c>
      <c r="AA31" s="73">
        <v>15</v>
      </c>
      <c r="AB31" s="73">
        <v>7.74</v>
      </c>
      <c r="AC31" s="74">
        <f t="shared" si="0"/>
        <v>0.29786898184688243</v>
      </c>
      <c r="AD31" s="73">
        <v>18.326000000000001</v>
      </c>
      <c r="AE31" s="73">
        <v>0.28928199999999998</v>
      </c>
      <c r="AF31" s="73">
        <v>1.78</v>
      </c>
      <c r="AG31" s="73">
        <v>2.8098000000000001E-2</v>
      </c>
      <c r="AH31" s="73">
        <v>0</v>
      </c>
      <c r="AI31" s="73">
        <v>0</v>
      </c>
      <c r="AJ31" s="23"/>
    </row>
    <row r="32" spans="1:36" ht="20.25">
      <c r="A32" s="6" t="s">
        <v>336</v>
      </c>
      <c r="B32" s="3">
        <v>435</v>
      </c>
      <c r="C32" s="3">
        <v>3624</v>
      </c>
      <c r="D32" s="3">
        <v>100</v>
      </c>
      <c r="E32" s="3" t="s">
        <v>147</v>
      </c>
      <c r="F32" s="3" t="s">
        <v>37</v>
      </c>
      <c r="G32" s="3" t="s">
        <v>277</v>
      </c>
      <c r="H32" s="60">
        <v>0.75</v>
      </c>
      <c r="I32" s="6">
        <v>2</v>
      </c>
      <c r="J32" s="72" t="s">
        <v>377</v>
      </c>
      <c r="K32" s="18">
        <v>42282</v>
      </c>
      <c r="L32" s="10" t="s">
        <v>345</v>
      </c>
      <c r="M32" s="73">
        <v>0.55000000000000004</v>
      </c>
      <c r="N32" s="73">
        <v>0.17499999999999999</v>
      </c>
      <c r="O32" s="73">
        <v>2.5000000000000001E-2</v>
      </c>
      <c r="P32" s="73">
        <v>2.5000000000000001E-2</v>
      </c>
      <c r="Q32" s="73">
        <v>2.2832300000000001</v>
      </c>
      <c r="R32" s="73">
        <v>0.77500000000000002</v>
      </c>
      <c r="S32" s="73">
        <v>0</v>
      </c>
      <c r="T32" s="73">
        <v>0</v>
      </c>
      <c r="U32" s="73">
        <v>0</v>
      </c>
      <c r="V32" s="117">
        <v>2.9547699999999999</v>
      </c>
      <c r="W32" s="117">
        <v>0</v>
      </c>
      <c r="X32" s="117">
        <v>0</v>
      </c>
      <c r="Y32" s="116">
        <v>0.75</v>
      </c>
      <c r="Z32" s="73">
        <v>1.19258</v>
      </c>
      <c r="AA32" s="73">
        <v>64.548000000000002</v>
      </c>
      <c r="AB32" s="73">
        <v>10.199999999999999</v>
      </c>
      <c r="AC32" s="74">
        <f t="shared" si="0"/>
        <v>2.6532571428571425</v>
      </c>
      <c r="AD32" s="73">
        <v>63.25</v>
      </c>
      <c r="AE32" s="73">
        <v>2.4095240000000002</v>
      </c>
      <c r="AF32" s="73">
        <v>0</v>
      </c>
      <c r="AG32" s="73">
        <v>0</v>
      </c>
      <c r="AH32" s="73">
        <v>0</v>
      </c>
      <c r="AI32" s="73">
        <v>0</v>
      </c>
      <c r="AJ32" s="23"/>
    </row>
    <row r="33" spans="5:37" ht="20.25">
      <c r="E33" s="102"/>
      <c r="F33" s="149" t="s">
        <v>346</v>
      </c>
      <c r="G33" s="149"/>
      <c r="H33" s="109">
        <f>SUM(H4:H32)</f>
        <v>506.24299999999999</v>
      </c>
      <c r="I33" s="103"/>
      <c r="J33" s="103"/>
      <c r="K33" s="103"/>
      <c r="L33" s="103"/>
      <c r="M33" s="104">
        <f t="shared" ref="M33:P33" si="1">SUM(M4:M32)</f>
        <v>288.22500000000002</v>
      </c>
      <c r="N33" s="104">
        <f t="shared" si="1"/>
        <v>125.97499999999998</v>
      </c>
      <c r="O33" s="104">
        <f t="shared" si="1"/>
        <v>60.95</v>
      </c>
      <c r="P33" s="104">
        <f t="shared" si="1"/>
        <v>29.549999999999997</v>
      </c>
      <c r="Q33" s="104" t="s">
        <v>347</v>
      </c>
      <c r="R33" s="104">
        <f t="shared" ref="R33:U33" si="2">SUM(R4:R32)</f>
        <v>467.22499999999997</v>
      </c>
      <c r="S33" s="104">
        <f t="shared" si="2"/>
        <v>28.024999999999999</v>
      </c>
      <c r="T33" s="104">
        <f t="shared" si="2"/>
        <v>6.6250000000000009</v>
      </c>
      <c r="U33" s="104">
        <f t="shared" si="2"/>
        <v>2.8250000000000002</v>
      </c>
      <c r="V33" s="122" t="s">
        <v>347</v>
      </c>
      <c r="W33" s="122">
        <f>SUM(W4:W32)</f>
        <v>0</v>
      </c>
      <c r="X33" s="122">
        <f t="shared" ref="X33" si="3">SUM(X4:X32)</f>
        <v>0</v>
      </c>
      <c r="Y33" s="122">
        <f>SUM(Y4:Y32)</f>
        <v>506.24299999999999</v>
      </c>
      <c r="Z33" s="104" t="s">
        <v>347</v>
      </c>
      <c r="AA33" s="104">
        <f t="shared" ref="AA33:AB33" si="4">SUM(AA4:AA32)</f>
        <v>2499.7129999999997</v>
      </c>
      <c r="AB33" s="104">
        <f t="shared" si="4"/>
        <v>289.32400000000001</v>
      </c>
      <c r="AC33" s="104" t="s">
        <v>347</v>
      </c>
      <c r="AD33" s="104">
        <f>SUM(AD4:AD32)</f>
        <v>1915.7119999999998</v>
      </c>
      <c r="AE33" s="104" t="s">
        <v>347</v>
      </c>
      <c r="AF33" s="104">
        <f>SUM(AF4:AF32)</f>
        <v>143.92000000000002</v>
      </c>
      <c r="AG33" s="104" t="s">
        <v>347</v>
      </c>
      <c r="AH33" s="104">
        <f>SUM(AH4:AH32)</f>
        <v>5.2013999999999996</v>
      </c>
      <c r="AI33" s="104" t="s">
        <v>347</v>
      </c>
      <c r="AJ33" s="110"/>
      <c r="AK33" s="102"/>
    </row>
    <row r="34" spans="5:37" ht="20.25">
      <c r="E34" s="102"/>
      <c r="F34" s="149" t="s">
        <v>348</v>
      </c>
      <c r="G34" s="149"/>
      <c r="H34" s="103"/>
      <c r="I34" s="103"/>
      <c r="J34" s="103"/>
      <c r="K34" s="103"/>
      <c r="L34" s="103"/>
      <c r="M34" s="104" t="s">
        <v>347</v>
      </c>
      <c r="N34" s="104" t="s">
        <v>347</v>
      </c>
      <c r="O34" s="104" t="s">
        <v>347</v>
      </c>
      <c r="P34" s="104" t="s">
        <v>347</v>
      </c>
      <c r="Q34" s="104">
        <f>SUMPRODUCT(Q4:Q32,H4:H32)/H33</f>
        <v>2.7085308384510998</v>
      </c>
      <c r="R34" s="104" t="s">
        <v>347</v>
      </c>
      <c r="S34" s="104" t="s">
        <v>347</v>
      </c>
      <c r="T34" s="104" t="s">
        <v>347</v>
      </c>
      <c r="U34" s="104" t="s">
        <v>347</v>
      </c>
      <c r="V34" s="122">
        <f>SUMPRODUCT(V4:V32,H4:H32)/H33</f>
        <v>4.3789552018299522</v>
      </c>
      <c r="W34" s="122" t="s">
        <v>347</v>
      </c>
      <c r="X34" s="122" t="s">
        <v>347</v>
      </c>
      <c r="Y34" s="122" t="s">
        <v>347</v>
      </c>
      <c r="Z34" s="104">
        <f>SUMPRODUCT(Z4:Z32,H4:H32)/H33</f>
        <v>1.3489343647813401</v>
      </c>
      <c r="AA34" s="104" t="s">
        <v>347</v>
      </c>
      <c r="AB34" s="104" t="s">
        <v>347</v>
      </c>
      <c r="AC34" s="104">
        <f>SUMPRODUCT(AC4:AC32,H4:H32)/H33</f>
        <v>0.14924368619135758</v>
      </c>
      <c r="AD34" s="104" t="s">
        <v>347</v>
      </c>
      <c r="AE34" s="104">
        <f>SUMPRODUCT(AE4:AE32,H4:H32)/H33</f>
        <v>0.10811928405133503</v>
      </c>
      <c r="AF34" s="104" t="s">
        <v>347</v>
      </c>
      <c r="AG34" s="104">
        <f>SUMPRODUCT(AG4:AG32,H4:H32)/H33</f>
        <v>8.1226253419800377E-3</v>
      </c>
      <c r="AH34" s="104" t="s">
        <v>347</v>
      </c>
      <c r="AI34" s="104">
        <f>SUMPRODUCT(AI4:AI32,H4:H32)/H33</f>
        <v>2.9357102419193943E-4</v>
      </c>
      <c r="AJ34" s="102"/>
      <c r="AK34" s="102"/>
    </row>
    <row r="35" spans="5:37">
      <c r="V35" s="20"/>
      <c r="W35" s="20"/>
      <c r="X35" s="20"/>
      <c r="Y35" s="20"/>
    </row>
    <row r="36" spans="5:37">
      <c r="V36" s="20"/>
      <c r="W36" s="20"/>
      <c r="X36" s="20"/>
      <c r="Y36" s="20"/>
    </row>
    <row r="37" spans="5:37">
      <c r="V37" s="20"/>
      <c r="W37" s="20"/>
      <c r="X37" s="20"/>
      <c r="Y37" s="20"/>
    </row>
    <row r="38" spans="5:37">
      <c r="V38" s="20"/>
      <c r="W38" s="20"/>
      <c r="X38" s="20"/>
      <c r="Y38" s="20"/>
    </row>
    <row r="39" spans="5:37">
      <c r="V39" s="20"/>
      <c r="W39" s="20"/>
      <c r="X39" s="20"/>
      <c r="Y39" s="20"/>
    </row>
    <row r="40" spans="5:37">
      <c r="V40" s="20"/>
      <c r="W40" s="20"/>
      <c r="X40" s="20"/>
      <c r="Y40" s="20"/>
    </row>
    <row r="41" spans="5:37">
      <c r="V41" s="20"/>
      <c r="W41" s="20"/>
      <c r="X41" s="20"/>
      <c r="Y41" s="20"/>
    </row>
    <row r="42" spans="5:37">
      <c r="V42" s="20"/>
      <c r="W42" s="20"/>
      <c r="X42" s="20"/>
      <c r="Y42" s="20"/>
    </row>
    <row r="43" spans="5:37">
      <c r="V43" s="20"/>
      <c r="W43" s="20"/>
      <c r="X43" s="20"/>
      <c r="Y43" s="20"/>
    </row>
    <row r="44" spans="5:37">
      <c r="V44" s="20"/>
      <c r="W44" s="20"/>
      <c r="X44" s="20"/>
      <c r="Y44" s="20"/>
    </row>
    <row r="45" spans="5:37">
      <c r="V45" s="20"/>
      <c r="W45" s="20"/>
      <c r="X45" s="20"/>
      <c r="Y45" s="20"/>
    </row>
    <row r="46" spans="5:37">
      <c r="V46" s="20"/>
      <c r="W46" s="20"/>
      <c r="X46" s="20"/>
      <c r="Y46" s="20"/>
    </row>
    <row r="47" spans="5:37">
      <c r="V47" s="20"/>
      <c r="W47" s="20"/>
      <c r="X47" s="20"/>
      <c r="Y47" s="20"/>
    </row>
    <row r="48" spans="5:37">
      <c r="V48" s="20"/>
      <c r="W48" s="20"/>
      <c r="X48" s="20"/>
      <c r="Y48" s="20"/>
    </row>
  </sheetData>
  <mergeCells count="29">
    <mergeCell ref="F34:G34"/>
    <mergeCell ref="AI2:AI3"/>
    <mergeCell ref="L2:L3"/>
    <mergeCell ref="AF2:AF3"/>
    <mergeCell ref="AD2:AD3"/>
    <mergeCell ref="W2:Y2"/>
    <mergeCell ref="AE2:AE3"/>
    <mergeCell ref="J2:J3"/>
    <mergeCell ref="K2:K3"/>
    <mergeCell ref="M2:P2"/>
    <mergeCell ref="F33:G33"/>
    <mergeCell ref="AG2:AG3"/>
    <mergeCell ref="G2:G3"/>
    <mergeCell ref="AC2:AC3"/>
    <mergeCell ref="AH2:AH3"/>
    <mergeCell ref="F2:F3"/>
    <mergeCell ref="A2:A3"/>
    <mergeCell ref="B2:B3"/>
    <mergeCell ref="C2:C3"/>
    <mergeCell ref="D2:D3"/>
    <mergeCell ref="E2:E3"/>
    <mergeCell ref="AB2:AB3"/>
    <mergeCell ref="H2:H3"/>
    <mergeCell ref="I2:I3"/>
    <mergeCell ref="V2:V3"/>
    <mergeCell ref="Q2:Q3"/>
    <mergeCell ref="R2:U2"/>
    <mergeCell ref="Z2:Z3"/>
    <mergeCell ref="AA2:AA3"/>
  </mergeCells>
  <printOptions horizontalCentered="1"/>
  <pageMargins left="0.63988095238095233" right="0.25" top="0.75" bottom="0.75" header="0.3" footer="0.3"/>
  <pageSetup paperSize="8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topLeftCell="A19" zoomScale="90" zoomScaleNormal="90" zoomScaleSheetLayoutView="50" zoomScalePageLayoutView="55" workbookViewId="0">
      <selection activeCell="A4" sqref="A4:XFD33"/>
    </sheetView>
  </sheetViews>
  <sheetFormatPr defaultColWidth="9" defaultRowHeight="38.25" customHeight="1"/>
  <cols>
    <col min="1" max="1" width="28.42578125" style="4" customWidth="1"/>
    <col min="2" max="4" width="9.140625" style="4"/>
    <col min="5" max="5" width="33.140625" style="4" customWidth="1"/>
    <col min="6" max="7" width="9.140625" style="4"/>
    <col min="8" max="8" width="10.140625" style="4" customWidth="1"/>
    <col min="9" max="9" width="10.7109375" style="4" customWidth="1"/>
    <col min="10" max="10" width="9.140625" style="4" customWidth="1"/>
    <col min="11" max="11" width="10.7109375" style="4" customWidth="1"/>
    <col min="12" max="13" width="9.140625" style="4" customWidth="1"/>
    <col min="14" max="14" width="13.140625" style="4" customWidth="1"/>
    <col min="15" max="15" width="12" style="4" customWidth="1"/>
    <col min="16" max="16" width="9.140625" style="4" customWidth="1"/>
    <col min="17" max="17" width="14.140625" style="4" customWidth="1"/>
    <col min="18" max="18" width="10.85546875" style="4" customWidth="1"/>
    <col min="19" max="19" width="16.5703125" style="4" customWidth="1"/>
    <col min="20" max="20" width="13" style="4" customWidth="1"/>
    <col min="21" max="21" width="11.7109375" style="4" customWidth="1"/>
    <col min="22" max="22" width="12.42578125" style="4" customWidth="1"/>
    <col min="23" max="23" width="13.42578125" style="4" customWidth="1"/>
    <col min="24" max="24" width="16.140625" style="4" customWidth="1"/>
    <col min="25" max="25" width="10.7109375" style="4" customWidth="1"/>
    <col min="26" max="26" width="11.140625" style="4" customWidth="1"/>
    <col min="27" max="27" width="12.28515625" style="4" customWidth="1"/>
    <col min="28" max="28" width="10.42578125" style="4" customWidth="1"/>
    <col min="29" max="29" width="21.140625" style="4" customWidth="1"/>
    <col min="30" max="30" width="12" style="4" customWidth="1"/>
    <col min="31" max="31" width="9.140625" style="4" customWidth="1"/>
    <col min="32" max="32" width="14.28515625" style="4" customWidth="1"/>
    <col min="33" max="33" width="11" style="4" customWidth="1"/>
    <col min="34" max="34" width="11.7109375" style="4" customWidth="1"/>
    <col min="35" max="35" width="9" style="4" customWidth="1"/>
    <col min="36" max="16384" width="9" style="4"/>
  </cols>
  <sheetData>
    <row r="1" spans="1:36" ht="24.75" customHeight="1">
      <c r="A1" s="119" t="s">
        <v>422</v>
      </c>
      <c r="B1" s="21"/>
      <c r="C1" s="22"/>
    </row>
    <row r="2" spans="1:36" ht="27.75" customHeight="1">
      <c r="A2" s="125" t="s">
        <v>344</v>
      </c>
      <c r="B2" s="125" t="s">
        <v>0</v>
      </c>
      <c r="C2" s="126" t="s">
        <v>1</v>
      </c>
      <c r="D2" s="127" t="s">
        <v>2</v>
      </c>
      <c r="E2" s="125" t="s">
        <v>3</v>
      </c>
      <c r="F2" s="125" t="s">
        <v>383</v>
      </c>
      <c r="G2" s="125" t="s">
        <v>384</v>
      </c>
      <c r="H2" s="130" t="s">
        <v>385</v>
      </c>
      <c r="I2" s="125" t="s">
        <v>4</v>
      </c>
      <c r="J2" s="125" t="s">
        <v>5</v>
      </c>
      <c r="K2" s="133" t="s">
        <v>6</v>
      </c>
      <c r="L2" s="125" t="s">
        <v>7</v>
      </c>
      <c r="M2" s="132" t="s">
        <v>386</v>
      </c>
      <c r="N2" s="132"/>
      <c r="O2" s="132"/>
      <c r="P2" s="132"/>
      <c r="Q2" s="131" t="s">
        <v>387</v>
      </c>
      <c r="R2" s="132" t="s">
        <v>388</v>
      </c>
      <c r="S2" s="132"/>
      <c r="T2" s="132"/>
      <c r="U2" s="132"/>
      <c r="V2" s="131" t="s">
        <v>389</v>
      </c>
      <c r="W2" s="134" t="s">
        <v>390</v>
      </c>
      <c r="X2" s="135"/>
      <c r="Y2" s="136"/>
      <c r="Z2" s="131" t="s">
        <v>391</v>
      </c>
      <c r="AA2" s="148" t="s">
        <v>392</v>
      </c>
      <c r="AB2" s="148" t="s">
        <v>393</v>
      </c>
      <c r="AC2" s="141" t="s">
        <v>426</v>
      </c>
      <c r="AD2" s="128" t="s">
        <v>395</v>
      </c>
      <c r="AE2" s="143" t="s">
        <v>396</v>
      </c>
      <c r="AF2" s="128" t="s">
        <v>397</v>
      </c>
      <c r="AG2" s="141" t="s">
        <v>398</v>
      </c>
      <c r="AH2" s="128" t="s">
        <v>399</v>
      </c>
      <c r="AI2" s="128" t="s">
        <v>400</v>
      </c>
    </row>
    <row r="3" spans="1:36" ht="38.25" customHeight="1">
      <c r="A3" s="125"/>
      <c r="B3" s="125"/>
      <c r="C3" s="126"/>
      <c r="D3" s="127"/>
      <c r="E3" s="125"/>
      <c r="F3" s="125"/>
      <c r="G3" s="125"/>
      <c r="H3" s="130"/>
      <c r="I3" s="125"/>
      <c r="J3" s="125"/>
      <c r="K3" s="133"/>
      <c r="L3" s="125"/>
      <c r="M3" s="96" t="s">
        <v>401</v>
      </c>
      <c r="N3" s="97" t="s">
        <v>402</v>
      </c>
      <c r="O3" s="97" t="s">
        <v>403</v>
      </c>
      <c r="P3" s="96" t="s">
        <v>404</v>
      </c>
      <c r="Q3" s="131"/>
      <c r="R3" s="96" t="s">
        <v>405</v>
      </c>
      <c r="S3" s="97" t="s">
        <v>406</v>
      </c>
      <c r="T3" s="97" t="s">
        <v>407</v>
      </c>
      <c r="U3" s="96" t="s">
        <v>408</v>
      </c>
      <c r="V3" s="131"/>
      <c r="W3" s="96" t="s">
        <v>409</v>
      </c>
      <c r="X3" s="97" t="s">
        <v>410</v>
      </c>
      <c r="Y3" s="96" t="s">
        <v>411</v>
      </c>
      <c r="Z3" s="131"/>
      <c r="AA3" s="148"/>
      <c r="AB3" s="148"/>
      <c r="AC3" s="142"/>
      <c r="AD3" s="129"/>
      <c r="AE3" s="144"/>
      <c r="AF3" s="129"/>
      <c r="AG3" s="142"/>
      <c r="AH3" s="129"/>
      <c r="AI3" s="129"/>
    </row>
    <row r="4" spans="1:36" ht="26.25" customHeight="1">
      <c r="A4" s="6" t="s">
        <v>337</v>
      </c>
      <c r="B4" s="3">
        <v>437</v>
      </c>
      <c r="C4" s="3">
        <v>117</v>
      </c>
      <c r="D4" s="3">
        <v>100</v>
      </c>
      <c r="E4" s="3" t="s">
        <v>148</v>
      </c>
      <c r="F4" s="3" t="s">
        <v>37</v>
      </c>
      <c r="G4" s="3" t="s">
        <v>278</v>
      </c>
      <c r="H4" s="60">
        <v>38.628</v>
      </c>
      <c r="I4" s="3">
        <v>4</v>
      </c>
      <c r="J4" s="3" t="s">
        <v>379</v>
      </c>
      <c r="K4" s="18">
        <v>42282</v>
      </c>
      <c r="L4" s="10" t="s">
        <v>345</v>
      </c>
      <c r="M4" s="117">
        <v>26.672000000000001</v>
      </c>
      <c r="N4" s="117">
        <v>5.6970000000000001</v>
      </c>
      <c r="O4" s="117">
        <v>3.6230000000000002</v>
      </c>
      <c r="P4" s="117">
        <v>2.6360000000000001</v>
      </c>
      <c r="Q4" s="117">
        <v>2.43133</v>
      </c>
      <c r="R4" s="75">
        <v>35.425238649592544</v>
      </c>
      <c r="S4" s="75">
        <v>2.4732712456344581</v>
      </c>
      <c r="T4" s="75">
        <v>0.51464027939464485</v>
      </c>
      <c r="U4" s="75">
        <v>0.21484982537834685</v>
      </c>
      <c r="V4" s="117">
        <v>4.3863399999999997</v>
      </c>
      <c r="W4" s="117">
        <v>0</v>
      </c>
      <c r="X4" s="73">
        <v>0</v>
      </c>
      <c r="Y4" s="73">
        <v>38.628</v>
      </c>
      <c r="Z4" s="73">
        <v>1.3644400000000001</v>
      </c>
      <c r="AA4" s="73">
        <v>116.2</v>
      </c>
      <c r="AB4" s="73">
        <v>6.4</v>
      </c>
      <c r="AC4" s="73">
        <f t="shared" ref="AC4:AC33" si="0">(AA4+AB4*0.5)/(3.5*H4*1000)*100</f>
        <v>8.8314915901122795E-2</v>
      </c>
      <c r="AD4" s="73">
        <v>89.63</v>
      </c>
      <c r="AE4" s="73">
        <f t="shared" ref="AE4:AE33" si="1">AD4/(3.5*H4*1000)*100</f>
        <v>6.6295359398807666E-2</v>
      </c>
      <c r="AF4" s="73">
        <v>0.3</v>
      </c>
      <c r="AG4" s="73">
        <f t="shared" ref="AG4:AG33" si="2">AF4/(3.5*H4*1000)*100</f>
        <v>2.2189677362091157E-4</v>
      </c>
      <c r="AH4" s="73">
        <v>0</v>
      </c>
      <c r="AI4" s="73">
        <f t="shared" ref="AI4:AI33" si="3">AF4/(3.5*H4*1000)*100</f>
        <v>2.2189677362091157E-4</v>
      </c>
      <c r="AJ4" s="24"/>
    </row>
    <row r="5" spans="1:36" ht="26.25" customHeight="1">
      <c r="A5" s="6" t="s">
        <v>337</v>
      </c>
      <c r="B5" s="3">
        <v>437</v>
      </c>
      <c r="C5" s="3">
        <v>225</v>
      </c>
      <c r="D5" s="3">
        <v>100</v>
      </c>
      <c r="E5" s="3" t="s">
        <v>149</v>
      </c>
      <c r="F5" s="3" t="s">
        <v>37</v>
      </c>
      <c r="G5" s="3" t="s">
        <v>221</v>
      </c>
      <c r="H5" s="60">
        <v>10</v>
      </c>
      <c r="I5" s="3">
        <v>2</v>
      </c>
      <c r="J5" s="8" t="s">
        <v>377</v>
      </c>
      <c r="K5" s="18">
        <v>42282</v>
      </c>
      <c r="L5" s="10" t="s">
        <v>345</v>
      </c>
      <c r="M5" s="117">
        <v>6</v>
      </c>
      <c r="N5" s="117">
        <v>2.7250000000000001</v>
      </c>
      <c r="O5" s="117">
        <v>1</v>
      </c>
      <c r="P5" s="117">
        <v>0.3</v>
      </c>
      <c r="Q5" s="117">
        <v>2.5642900000000002</v>
      </c>
      <c r="R5" s="117">
        <v>9.9749999999999996</v>
      </c>
      <c r="S5" s="117">
        <v>2.5000000000000001E-2</v>
      </c>
      <c r="T5" s="117">
        <v>2.5000000000000001E-2</v>
      </c>
      <c r="U5" s="117">
        <v>0</v>
      </c>
      <c r="V5" s="117">
        <v>1.9567399999999999</v>
      </c>
      <c r="W5" s="117">
        <v>0</v>
      </c>
      <c r="X5" s="73">
        <v>0</v>
      </c>
      <c r="Y5" s="73">
        <v>10</v>
      </c>
      <c r="Z5" s="73">
        <v>1.0505199999999999</v>
      </c>
      <c r="AA5" s="73">
        <v>83.18</v>
      </c>
      <c r="AB5" s="73">
        <v>4.17</v>
      </c>
      <c r="AC5" s="73">
        <f t="shared" si="0"/>
        <v>0.24361428571428573</v>
      </c>
      <c r="AD5" s="73">
        <v>23.21</v>
      </c>
      <c r="AE5" s="73">
        <f t="shared" si="1"/>
        <v>6.6314285714285715E-2</v>
      </c>
      <c r="AF5" s="73">
        <v>2.85</v>
      </c>
      <c r="AG5" s="73">
        <f t="shared" si="2"/>
        <v>8.1428571428571427E-3</v>
      </c>
      <c r="AH5" s="73">
        <v>0</v>
      </c>
      <c r="AI5" s="73">
        <f t="shared" si="3"/>
        <v>8.1428571428571427E-3</v>
      </c>
      <c r="AJ5" s="24"/>
    </row>
    <row r="6" spans="1:36" ht="26.25" customHeight="1">
      <c r="A6" s="6" t="s">
        <v>337</v>
      </c>
      <c r="B6" s="3">
        <v>437</v>
      </c>
      <c r="C6" s="3">
        <v>225</v>
      </c>
      <c r="D6" s="3">
        <v>100</v>
      </c>
      <c r="E6" s="3" t="s">
        <v>149</v>
      </c>
      <c r="F6" s="3" t="s">
        <v>221</v>
      </c>
      <c r="G6" s="3" t="s">
        <v>37</v>
      </c>
      <c r="H6" s="60">
        <v>10</v>
      </c>
      <c r="I6" s="3">
        <v>2</v>
      </c>
      <c r="J6" s="3" t="s">
        <v>343</v>
      </c>
      <c r="K6" s="18">
        <v>42282</v>
      </c>
      <c r="L6" s="10" t="s">
        <v>345</v>
      </c>
      <c r="M6" s="117">
        <v>6.5250000000000004</v>
      </c>
      <c r="N6" s="117">
        <v>1.95</v>
      </c>
      <c r="O6" s="117">
        <v>1.05</v>
      </c>
      <c r="P6" s="117">
        <v>0.5</v>
      </c>
      <c r="Q6" s="117">
        <v>2.6124200000000002</v>
      </c>
      <c r="R6" s="117">
        <v>9.85</v>
      </c>
      <c r="S6" s="117">
        <v>0.05</v>
      </c>
      <c r="T6" s="117">
        <v>0.125</v>
      </c>
      <c r="U6" s="117">
        <v>0</v>
      </c>
      <c r="V6" s="117">
        <v>2.2475399999999999</v>
      </c>
      <c r="W6" s="117">
        <v>0</v>
      </c>
      <c r="X6" s="73">
        <v>0</v>
      </c>
      <c r="Y6" s="73">
        <v>10</v>
      </c>
      <c r="Z6" s="73">
        <v>1.1401699999999999</v>
      </c>
      <c r="AA6" s="73">
        <v>269.10000000000002</v>
      </c>
      <c r="AB6" s="73">
        <v>3.3</v>
      </c>
      <c r="AC6" s="73">
        <f t="shared" si="0"/>
        <v>0.77357142857142858</v>
      </c>
      <c r="AD6" s="73">
        <v>69.2</v>
      </c>
      <c r="AE6" s="73">
        <f t="shared" si="1"/>
        <v>0.19771428571428573</v>
      </c>
      <c r="AF6" s="73">
        <v>0</v>
      </c>
      <c r="AG6" s="73">
        <f t="shared" si="2"/>
        <v>0</v>
      </c>
      <c r="AH6" s="73">
        <v>0</v>
      </c>
      <c r="AI6" s="73">
        <f t="shared" si="3"/>
        <v>0</v>
      </c>
      <c r="AJ6" s="24"/>
    </row>
    <row r="7" spans="1:36" ht="26.25" customHeight="1">
      <c r="A7" s="57" t="s">
        <v>337</v>
      </c>
      <c r="B7" s="59">
        <v>437</v>
      </c>
      <c r="C7" s="59">
        <v>1072</v>
      </c>
      <c r="D7" s="59">
        <v>101</v>
      </c>
      <c r="E7" s="59" t="s">
        <v>365</v>
      </c>
      <c r="F7" s="59">
        <v>0</v>
      </c>
      <c r="G7" s="59" t="s">
        <v>376</v>
      </c>
      <c r="H7" s="60">
        <v>22.509</v>
      </c>
      <c r="I7" s="59">
        <v>2</v>
      </c>
      <c r="J7" s="61" t="s">
        <v>377</v>
      </c>
      <c r="K7" s="18">
        <v>42282</v>
      </c>
      <c r="L7" s="10" t="s">
        <v>345</v>
      </c>
      <c r="M7" s="117">
        <v>15.05</v>
      </c>
      <c r="N7" s="117">
        <v>4.375</v>
      </c>
      <c r="O7" s="117">
        <v>2.7</v>
      </c>
      <c r="P7" s="117">
        <v>0.625</v>
      </c>
      <c r="Q7" s="117">
        <v>2.4820000000000002</v>
      </c>
      <c r="R7" s="117">
        <v>19.425000000000001</v>
      </c>
      <c r="S7" s="117">
        <v>3.3250000000000002</v>
      </c>
      <c r="T7" s="117">
        <v>0</v>
      </c>
      <c r="U7" s="117">
        <v>0</v>
      </c>
      <c r="V7" s="117">
        <v>2.863</v>
      </c>
      <c r="W7" s="117">
        <v>0</v>
      </c>
      <c r="X7" s="73">
        <v>0</v>
      </c>
      <c r="Y7" s="73">
        <v>22.509</v>
      </c>
      <c r="Z7" s="73">
        <v>1.1559999999999999</v>
      </c>
      <c r="AA7" s="73">
        <v>28.69</v>
      </c>
      <c r="AB7" s="73">
        <v>118.32</v>
      </c>
      <c r="AC7" s="73">
        <f t="shared" si="0"/>
        <v>0.11151095117508553</v>
      </c>
      <c r="AD7" s="73">
        <v>11.51</v>
      </c>
      <c r="AE7" s="73">
        <f t="shared" si="1"/>
        <v>1.4610029004271307E-2</v>
      </c>
      <c r="AF7" s="73">
        <v>10.5</v>
      </c>
      <c r="AG7" s="73">
        <f t="shared" si="2"/>
        <v>1.3328002132480341E-2</v>
      </c>
      <c r="AH7" s="73">
        <v>0</v>
      </c>
      <c r="AI7" s="73">
        <f t="shared" si="3"/>
        <v>1.3328002132480341E-2</v>
      </c>
      <c r="AJ7" s="24"/>
    </row>
    <row r="8" spans="1:36" ht="26.25" customHeight="1">
      <c r="A8" s="6" t="s">
        <v>337</v>
      </c>
      <c r="B8" s="3">
        <v>437</v>
      </c>
      <c r="C8" s="3">
        <v>1073</v>
      </c>
      <c r="D8" s="3">
        <v>100</v>
      </c>
      <c r="E8" s="3" t="s">
        <v>150</v>
      </c>
      <c r="F8" s="3" t="s">
        <v>279</v>
      </c>
      <c r="G8" s="3" t="s">
        <v>37</v>
      </c>
      <c r="H8" s="60">
        <v>40.68</v>
      </c>
      <c r="I8" s="3">
        <v>2</v>
      </c>
      <c r="J8" s="3" t="s">
        <v>343</v>
      </c>
      <c r="K8" s="18">
        <v>42282</v>
      </c>
      <c r="L8" s="10" t="s">
        <v>345</v>
      </c>
      <c r="M8" s="117">
        <v>26.975000000000001</v>
      </c>
      <c r="N8" s="117">
        <v>9.8249999999999993</v>
      </c>
      <c r="O8" s="117">
        <v>3</v>
      </c>
      <c r="P8" s="117">
        <v>1.0249999999999999</v>
      </c>
      <c r="Q8" s="117">
        <v>2.4221699999999999</v>
      </c>
      <c r="R8" s="117">
        <v>38.174999999999997</v>
      </c>
      <c r="S8" s="117">
        <v>2.2749999999999999</v>
      </c>
      <c r="T8" s="117">
        <v>0.3</v>
      </c>
      <c r="U8" s="117">
        <v>7.4999999999999997E-2</v>
      </c>
      <c r="V8" s="117">
        <v>4.3403400000000003</v>
      </c>
      <c r="W8" s="117">
        <v>0</v>
      </c>
      <c r="X8" s="73">
        <v>0</v>
      </c>
      <c r="Y8" s="73">
        <v>40.68</v>
      </c>
      <c r="Z8" s="73">
        <v>1.2635700000000001</v>
      </c>
      <c r="AA8" s="73">
        <v>15.2</v>
      </c>
      <c r="AB8" s="73">
        <v>18.96</v>
      </c>
      <c r="AC8" s="73">
        <f t="shared" si="0"/>
        <v>1.7333895210001404E-2</v>
      </c>
      <c r="AD8" s="73">
        <v>9.35</v>
      </c>
      <c r="AE8" s="73">
        <f t="shared" si="1"/>
        <v>6.5669335580839996E-3</v>
      </c>
      <c r="AF8" s="73">
        <v>0</v>
      </c>
      <c r="AG8" s="73">
        <f t="shared" si="2"/>
        <v>0</v>
      </c>
      <c r="AH8" s="73">
        <v>0</v>
      </c>
      <c r="AI8" s="73">
        <f t="shared" si="3"/>
        <v>0</v>
      </c>
      <c r="AJ8" s="24"/>
    </row>
    <row r="9" spans="1:36" ht="26.25" customHeight="1">
      <c r="A9" s="6" t="s">
        <v>337</v>
      </c>
      <c r="B9" s="3">
        <v>437</v>
      </c>
      <c r="C9" s="3">
        <v>1084</v>
      </c>
      <c r="D9" s="3">
        <v>100</v>
      </c>
      <c r="E9" s="3" t="s">
        <v>151</v>
      </c>
      <c r="F9" s="3" t="s">
        <v>280</v>
      </c>
      <c r="G9" s="3" t="s">
        <v>37</v>
      </c>
      <c r="H9" s="60">
        <v>48.188000000000002</v>
      </c>
      <c r="I9" s="3">
        <v>2</v>
      </c>
      <c r="J9" s="3" t="s">
        <v>343</v>
      </c>
      <c r="K9" s="18">
        <v>42282</v>
      </c>
      <c r="L9" s="10" t="s">
        <v>345</v>
      </c>
      <c r="M9" s="117">
        <v>25.7</v>
      </c>
      <c r="N9" s="117">
        <v>10.375</v>
      </c>
      <c r="O9" s="117">
        <v>7.25</v>
      </c>
      <c r="P9" s="117">
        <v>4.8499999999999996</v>
      </c>
      <c r="Q9" s="117">
        <v>2.9157700000000002</v>
      </c>
      <c r="R9" s="117">
        <v>45.3</v>
      </c>
      <c r="S9" s="117">
        <v>2.1749999999999998</v>
      </c>
      <c r="T9" s="117">
        <v>0.4</v>
      </c>
      <c r="U9" s="117">
        <v>0.3</v>
      </c>
      <c r="V9" s="117">
        <v>4.3583499999999997</v>
      </c>
      <c r="W9" s="117">
        <v>0</v>
      </c>
      <c r="X9" s="73">
        <v>0</v>
      </c>
      <c r="Y9" s="73">
        <v>48.188000000000002</v>
      </c>
      <c r="Z9" s="73">
        <v>1.2432700000000001</v>
      </c>
      <c r="AA9" s="73">
        <v>63.96</v>
      </c>
      <c r="AB9" s="73">
        <v>1.25</v>
      </c>
      <c r="AC9" s="73">
        <f t="shared" si="0"/>
        <v>3.8293469624921438E-2</v>
      </c>
      <c r="AD9" s="73">
        <v>15.32</v>
      </c>
      <c r="AE9" s="73">
        <f t="shared" si="1"/>
        <v>9.0834706921699513E-3</v>
      </c>
      <c r="AF9" s="73">
        <v>0</v>
      </c>
      <c r="AG9" s="73">
        <f t="shared" si="2"/>
        <v>0</v>
      </c>
      <c r="AH9" s="73">
        <v>0</v>
      </c>
      <c r="AI9" s="73">
        <f t="shared" si="3"/>
        <v>0</v>
      </c>
      <c r="AJ9" s="24"/>
    </row>
    <row r="10" spans="1:36" ht="26.25" customHeight="1">
      <c r="A10" s="6" t="s">
        <v>337</v>
      </c>
      <c r="B10" s="3">
        <v>437</v>
      </c>
      <c r="C10" s="3">
        <v>1182</v>
      </c>
      <c r="D10" s="3">
        <v>101</v>
      </c>
      <c r="E10" s="3" t="s">
        <v>152</v>
      </c>
      <c r="F10" s="3" t="s">
        <v>37</v>
      </c>
      <c r="G10" s="3" t="s">
        <v>281</v>
      </c>
      <c r="H10" s="60">
        <v>20</v>
      </c>
      <c r="I10" s="3">
        <v>2</v>
      </c>
      <c r="J10" s="8" t="s">
        <v>377</v>
      </c>
      <c r="K10" s="18">
        <v>42282</v>
      </c>
      <c r="L10" s="10" t="s">
        <v>345</v>
      </c>
      <c r="M10" s="117">
        <v>14.25</v>
      </c>
      <c r="N10" s="117">
        <v>4.3</v>
      </c>
      <c r="O10" s="117">
        <v>1.25</v>
      </c>
      <c r="P10" s="117">
        <v>0.35</v>
      </c>
      <c r="Q10" s="117">
        <v>2.2797499999999999</v>
      </c>
      <c r="R10" s="117">
        <v>19.649999999999999</v>
      </c>
      <c r="S10" s="117">
        <v>0.4</v>
      </c>
      <c r="T10" s="117">
        <v>7.4999999999999997E-2</v>
      </c>
      <c r="U10" s="117">
        <v>2.5000000000000001E-2</v>
      </c>
      <c r="V10" s="117">
        <v>3.7698999999999998</v>
      </c>
      <c r="W10" s="117">
        <v>0</v>
      </c>
      <c r="X10" s="73">
        <v>0</v>
      </c>
      <c r="Y10" s="73">
        <v>20</v>
      </c>
      <c r="Z10" s="73">
        <v>1.1499699999999999</v>
      </c>
      <c r="AA10" s="73">
        <v>158.19999999999999</v>
      </c>
      <c r="AB10" s="73">
        <v>3.26</v>
      </c>
      <c r="AC10" s="73">
        <f t="shared" si="0"/>
        <v>0.22832857142857144</v>
      </c>
      <c r="AD10" s="73">
        <v>136.9</v>
      </c>
      <c r="AE10" s="73">
        <f t="shared" si="1"/>
        <v>0.19557142857142859</v>
      </c>
      <c r="AF10" s="73">
        <v>0</v>
      </c>
      <c r="AG10" s="73">
        <f t="shared" si="2"/>
        <v>0</v>
      </c>
      <c r="AH10" s="73">
        <v>0</v>
      </c>
      <c r="AI10" s="73">
        <f t="shared" si="3"/>
        <v>0</v>
      </c>
      <c r="AJ10" s="24"/>
    </row>
    <row r="11" spans="1:36" ht="26.25" customHeight="1">
      <c r="A11" s="6" t="s">
        <v>337</v>
      </c>
      <c r="B11" s="3">
        <v>437</v>
      </c>
      <c r="C11" s="3">
        <v>1182</v>
      </c>
      <c r="D11" s="3">
        <v>102</v>
      </c>
      <c r="E11" s="3" t="s">
        <v>153</v>
      </c>
      <c r="F11" s="3" t="s">
        <v>281</v>
      </c>
      <c r="G11" s="3" t="s">
        <v>282</v>
      </c>
      <c r="H11" s="60">
        <v>14.119</v>
      </c>
      <c r="I11" s="3">
        <v>2</v>
      </c>
      <c r="J11" s="8" t="s">
        <v>377</v>
      </c>
      <c r="K11" s="18">
        <v>42282</v>
      </c>
      <c r="L11" s="10" t="s">
        <v>345</v>
      </c>
      <c r="M11" s="117">
        <v>6.85</v>
      </c>
      <c r="N11" s="117">
        <v>4.2</v>
      </c>
      <c r="O11" s="117">
        <v>1.425</v>
      </c>
      <c r="P11" s="117">
        <v>0.42499999999999999</v>
      </c>
      <c r="Q11" s="117">
        <v>2.6403300000000001</v>
      </c>
      <c r="R11" s="117">
        <v>12.7</v>
      </c>
      <c r="S11" s="117">
        <v>0.15</v>
      </c>
      <c r="T11" s="117">
        <v>0.05</v>
      </c>
      <c r="U11" s="117">
        <v>0</v>
      </c>
      <c r="V11" s="117">
        <v>3.46665</v>
      </c>
      <c r="W11" s="117">
        <v>0</v>
      </c>
      <c r="X11" s="73">
        <v>0</v>
      </c>
      <c r="Y11" s="73">
        <v>14.119</v>
      </c>
      <c r="Z11" s="73">
        <v>1.2525599999999999</v>
      </c>
      <c r="AA11" s="73">
        <v>64.319999999999993</v>
      </c>
      <c r="AB11" s="73">
        <v>17.68</v>
      </c>
      <c r="AC11" s="73">
        <f t="shared" si="0"/>
        <v>0.14804771685570609</v>
      </c>
      <c r="AD11" s="73">
        <v>69.2</v>
      </c>
      <c r="AE11" s="73">
        <f t="shared" si="1"/>
        <v>0.14003419910353829</v>
      </c>
      <c r="AF11" s="73">
        <v>0</v>
      </c>
      <c r="AG11" s="73">
        <f t="shared" si="2"/>
        <v>0</v>
      </c>
      <c r="AH11" s="73">
        <v>0</v>
      </c>
      <c r="AI11" s="73">
        <f t="shared" si="3"/>
        <v>0</v>
      </c>
      <c r="AJ11" s="24"/>
    </row>
    <row r="12" spans="1:36" ht="26.25" customHeight="1">
      <c r="A12" s="6" t="s">
        <v>337</v>
      </c>
      <c r="B12" s="3">
        <v>437</v>
      </c>
      <c r="C12" s="3">
        <v>1375</v>
      </c>
      <c r="D12" s="3">
        <v>200</v>
      </c>
      <c r="E12" s="3" t="s">
        <v>154</v>
      </c>
      <c r="F12" s="3" t="s">
        <v>283</v>
      </c>
      <c r="G12" s="3" t="s">
        <v>284</v>
      </c>
      <c r="H12" s="60">
        <v>3.7759999999999998</v>
      </c>
      <c r="I12" s="3">
        <v>2</v>
      </c>
      <c r="J12" s="3" t="s">
        <v>343</v>
      </c>
      <c r="K12" s="18">
        <v>42282</v>
      </c>
      <c r="L12" s="10" t="s">
        <v>345</v>
      </c>
      <c r="M12" s="117">
        <v>1.575</v>
      </c>
      <c r="N12" s="117">
        <v>1.5</v>
      </c>
      <c r="O12" s="117">
        <v>0.57499999999999996</v>
      </c>
      <c r="P12" s="117">
        <v>0.27500000000000002</v>
      </c>
      <c r="Q12" s="117">
        <v>2.9565000000000001</v>
      </c>
      <c r="R12" s="117">
        <v>3.5750000000000002</v>
      </c>
      <c r="S12" s="117">
        <v>0.32500000000000001</v>
      </c>
      <c r="T12" s="117">
        <v>2.5000000000000001E-2</v>
      </c>
      <c r="U12" s="117">
        <v>0</v>
      </c>
      <c r="V12" s="117">
        <v>4.7776500000000004</v>
      </c>
      <c r="W12" s="117">
        <v>0</v>
      </c>
      <c r="X12" s="73">
        <v>0</v>
      </c>
      <c r="Y12" s="73">
        <v>3.7759999999999998</v>
      </c>
      <c r="Z12" s="73">
        <v>1.36602</v>
      </c>
      <c r="AA12" s="73">
        <v>85.06</v>
      </c>
      <c r="AB12" s="73">
        <v>20.36</v>
      </c>
      <c r="AC12" s="73">
        <f t="shared" si="0"/>
        <v>0.72064164648910412</v>
      </c>
      <c r="AD12" s="73">
        <v>87</v>
      </c>
      <c r="AE12" s="73">
        <f t="shared" si="1"/>
        <v>0.65829297820823252</v>
      </c>
      <c r="AF12" s="73">
        <v>0</v>
      </c>
      <c r="AG12" s="73">
        <f t="shared" si="2"/>
        <v>0</v>
      </c>
      <c r="AH12" s="73">
        <v>0</v>
      </c>
      <c r="AI12" s="73">
        <f t="shared" si="3"/>
        <v>0</v>
      </c>
      <c r="AJ12" s="24"/>
    </row>
    <row r="13" spans="1:36" ht="26.25" customHeight="1">
      <c r="A13" s="6" t="s">
        <v>337</v>
      </c>
      <c r="B13" s="3">
        <v>437</v>
      </c>
      <c r="C13" s="3">
        <v>3001</v>
      </c>
      <c r="D13" s="3">
        <v>100</v>
      </c>
      <c r="E13" s="3" t="s">
        <v>155</v>
      </c>
      <c r="F13" s="3" t="s">
        <v>37</v>
      </c>
      <c r="G13" s="3" t="s">
        <v>285</v>
      </c>
      <c r="H13" s="60">
        <v>0.17799999999999999</v>
      </c>
      <c r="I13" s="3">
        <v>2</v>
      </c>
      <c r="J13" s="3" t="s">
        <v>379</v>
      </c>
      <c r="K13" s="18">
        <v>42282</v>
      </c>
      <c r="L13" s="10" t="s">
        <v>345</v>
      </c>
      <c r="M13" s="117">
        <v>0</v>
      </c>
      <c r="N13" s="117">
        <v>0.05</v>
      </c>
      <c r="O13" s="117">
        <v>0.1</v>
      </c>
      <c r="P13" s="117">
        <v>0.05</v>
      </c>
      <c r="Q13" s="117">
        <v>5.0875000000000004</v>
      </c>
      <c r="R13" s="117">
        <v>0.2</v>
      </c>
      <c r="S13" s="117">
        <v>0</v>
      </c>
      <c r="T13" s="117">
        <v>0</v>
      </c>
      <c r="U13" s="117">
        <v>0</v>
      </c>
      <c r="V13" s="117">
        <v>2.5209999999999999</v>
      </c>
      <c r="W13" s="117">
        <v>0</v>
      </c>
      <c r="X13" s="73">
        <v>0</v>
      </c>
      <c r="Y13" s="73">
        <v>0.17799999999999999</v>
      </c>
      <c r="Z13" s="73">
        <v>1.2553799999999999</v>
      </c>
      <c r="AA13" s="73">
        <v>84.665000000000006</v>
      </c>
      <c r="AB13" s="73">
        <v>4.9800000000000004</v>
      </c>
      <c r="AC13" s="73">
        <f t="shared" si="0"/>
        <v>13.989566613162118</v>
      </c>
      <c r="AD13" s="73">
        <v>16.39</v>
      </c>
      <c r="AE13" s="73">
        <f t="shared" si="1"/>
        <v>2.6308186195826648</v>
      </c>
      <c r="AF13" s="73">
        <v>2.5000000000000001E-3</v>
      </c>
      <c r="AG13" s="73">
        <f t="shared" si="2"/>
        <v>4.0128410914927769E-4</v>
      </c>
      <c r="AH13" s="73">
        <v>6.6</v>
      </c>
      <c r="AI13" s="73">
        <f t="shared" si="3"/>
        <v>4.0128410914927769E-4</v>
      </c>
      <c r="AJ13" s="24"/>
    </row>
    <row r="14" spans="1:36" ht="26.25" customHeight="1">
      <c r="A14" s="6" t="s">
        <v>337</v>
      </c>
      <c r="B14" s="3">
        <v>437</v>
      </c>
      <c r="C14" s="3">
        <v>3004</v>
      </c>
      <c r="D14" s="3">
        <v>100</v>
      </c>
      <c r="E14" s="3" t="s">
        <v>156</v>
      </c>
      <c r="F14" s="3" t="s">
        <v>37</v>
      </c>
      <c r="G14" s="3" t="s">
        <v>286</v>
      </c>
      <c r="H14" s="60">
        <v>13.298</v>
      </c>
      <c r="I14" s="3">
        <v>2</v>
      </c>
      <c r="J14" s="8" t="s">
        <v>377</v>
      </c>
      <c r="K14" s="18">
        <v>42282</v>
      </c>
      <c r="L14" s="10" t="s">
        <v>345</v>
      </c>
      <c r="M14" s="117">
        <v>6.6749999999999998</v>
      </c>
      <c r="N14" s="117">
        <v>4.5250000000000004</v>
      </c>
      <c r="O14" s="117">
        <v>1.65</v>
      </c>
      <c r="P14" s="117">
        <v>0.5</v>
      </c>
      <c r="Q14" s="117">
        <v>2.7881300000000002</v>
      </c>
      <c r="R14" s="117">
        <v>12.95</v>
      </c>
      <c r="S14" s="117">
        <v>0.32500000000000001</v>
      </c>
      <c r="T14" s="117">
        <v>7.4999999999999997E-2</v>
      </c>
      <c r="U14" s="117">
        <v>0</v>
      </c>
      <c r="V14" s="117">
        <v>4.6069300000000002</v>
      </c>
      <c r="W14" s="117">
        <v>0</v>
      </c>
      <c r="X14" s="73">
        <v>0</v>
      </c>
      <c r="Y14" s="73">
        <v>13.298</v>
      </c>
      <c r="Z14" s="73">
        <v>1.31938</v>
      </c>
      <c r="AA14" s="73">
        <v>145.32</v>
      </c>
      <c r="AB14" s="73">
        <v>7.69</v>
      </c>
      <c r="AC14" s="73">
        <f t="shared" si="0"/>
        <v>0.32048858045248479</v>
      </c>
      <c r="AD14" s="73">
        <v>125.3</v>
      </c>
      <c r="AE14" s="73">
        <f t="shared" si="1"/>
        <v>0.2692134155512107</v>
      </c>
      <c r="AF14" s="73">
        <v>0</v>
      </c>
      <c r="AG14" s="73">
        <f t="shared" si="2"/>
        <v>0</v>
      </c>
      <c r="AH14" s="73">
        <v>1</v>
      </c>
      <c r="AI14" s="73">
        <f t="shared" si="3"/>
        <v>0</v>
      </c>
      <c r="AJ14" s="24"/>
    </row>
    <row r="15" spans="1:36" ht="26.25" customHeight="1">
      <c r="A15" s="6" t="s">
        <v>337</v>
      </c>
      <c r="B15" s="3">
        <v>437</v>
      </c>
      <c r="C15" s="3">
        <v>3004</v>
      </c>
      <c r="D15" s="3">
        <v>100</v>
      </c>
      <c r="E15" s="3" t="s">
        <v>156</v>
      </c>
      <c r="F15" s="3" t="s">
        <v>286</v>
      </c>
      <c r="G15" s="3" t="s">
        <v>37</v>
      </c>
      <c r="H15" s="60">
        <v>13.298</v>
      </c>
      <c r="I15" s="3">
        <v>2</v>
      </c>
      <c r="J15" s="3" t="s">
        <v>343</v>
      </c>
      <c r="K15" s="18">
        <v>42282</v>
      </c>
      <c r="L15" s="10" t="s">
        <v>345</v>
      </c>
      <c r="M15" s="117">
        <v>7.2249999999999996</v>
      </c>
      <c r="N15" s="117">
        <v>3.7250000000000001</v>
      </c>
      <c r="O15" s="117">
        <v>1.625</v>
      </c>
      <c r="P15" s="117">
        <v>0.77500000000000002</v>
      </c>
      <c r="Q15" s="117">
        <v>2.9197799999999998</v>
      </c>
      <c r="R15" s="117">
        <v>12.675000000000001</v>
      </c>
      <c r="S15" s="117">
        <v>0.57499999999999996</v>
      </c>
      <c r="T15" s="117">
        <v>0.05</v>
      </c>
      <c r="U15" s="117">
        <v>0.05</v>
      </c>
      <c r="V15" s="117">
        <v>5.0634600000000001</v>
      </c>
      <c r="W15" s="117">
        <v>0</v>
      </c>
      <c r="X15" s="73">
        <v>0</v>
      </c>
      <c r="Y15" s="73">
        <v>13.298</v>
      </c>
      <c r="Z15" s="73">
        <v>1.20651</v>
      </c>
      <c r="AA15" s="73">
        <v>163.19999999999999</v>
      </c>
      <c r="AB15" s="73">
        <v>3.2250000000000001</v>
      </c>
      <c r="AC15" s="73">
        <f t="shared" si="0"/>
        <v>0.35410802913434886</v>
      </c>
      <c r="AD15" s="73">
        <v>123.068</v>
      </c>
      <c r="AE15" s="73">
        <f t="shared" si="1"/>
        <v>0.26441785016006703</v>
      </c>
      <c r="AF15" s="73">
        <v>1.97</v>
      </c>
      <c r="AG15" s="73">
        <f t="shared" si="2"/>
        <v>4.2326450808929375E-3</v>
      </c>
      <c r="AH15" s="73">
        <v>2</v>
      </c>
      <c r="AI15" s="73">
        <f t="shared" si="3"/>
        <v>4.2326450808929375E-3</v>
      </c>
      <c r="AJ15" s="24"/>
    </row>
    <row r="16" spans="1:36" ht="26.25" customHeight="1">
      <c r="A16" s="6" t="s">
        <v>337</v>
      </c>
      <c r="B16" s="3">
        <v>437</v>
      </c>
      <c r="C16" s="3">
        <v>3005</v>
      </c>
      <c r="D16" s="3">
        <v>100</v>
      </c>
      <c r="E16" s="3" t="s">
        <v>157</v>
      </c>
      <c r="F16" s="3" t="s">
        <v>287</v>
      </c>
      <c r="G16" s="3" t="s">
        <v>288</v>
      </c>
      <c r="H16" s="60">
        <v>14.114000000000001</v>
      </c>
      <c r="I16" s="3">
        <v>4</v>
      </c>
      <c r="J16" s="3" t="s">
        <v>379</v>
      </c>
      <c r="K16" s="18">
        <v>42282</v>
      </c>
      <c r="L16" s="10" t="s">
        <v>345</v>
      </c>
      <c r="M16" s="117">
        <v>8.4</v>
      </c>
      <c r="N16" s="117">
        <v>3.2250000000000001</v>
      </c>
      <c r="O16" s="117">
        <v>1.85</v>
      </c>
      <c r="P16" s="117">
        <v>0.92500000000000004</v>
      </c>
      <c r="Q16" s="117">
        <v>2.7698999999999998</v>
      </c>
      <c r="R16" s="117">
        <v>13.9</v>
      </c>
      <c r="S16" s="117">
        <v>0.42499999999999999</v>
      </c>
      <c r="T16" s="117">
        <v>7.4999999999999997E-2</v>
      </c>
      <c r="U16" s="117">
        <v>0</v>
      </c>
      <c r="V16" s="117">
        <v>3.6423399999999999</v>
      </c>
      <c r="W16" s="117">
        <v>0</v>
      </c>
      <c r="X16" s="73">
        <v>0</v>
      </c>
      <c r="Y16" s="73">
        <v>14.114000000000001</v>
      </c>
      <c r="Z16" s="73">
        <v>1.0861400000000001</v>
      </c>
      <c r="AA16" s="73">
        <v>25.096</v>
      </c>
      <c r="AB16" s="73">
        <v>1.59</v>
      </c>
      <c r="AC16" s="73">
        <f t="shared" si="0"/>
        <v>5.2411992145589996E-2</v>
      </c>
      <c r="AD16" s="73">
        <v>0</v>
      </c>
      <c r="AE16" s="73">
        <f t="shared" si="1"/>
        <v>0</v>
      </c>
      <c r="AF16" s="73">
        <v>0</v>
      </c>
      <c r="AG16" s="73">
        <f t="shared" si="2"/>
        <v>0</v>
      </c>
      <c r="AH16" s="73">
        <v>0</v>
      </c>
      <c r="AI16" s="73">
        <f t="shared" si="3"/>
        <v>0</v>
      </c>
      <c r="AJ16" s="24"/>
    </row>
    <row r="17" spans="1:36" ht="26.25" customHeight="1">
      <c r="A17" s="6" t="s">
        <v>337</v>
      </c>
      <c r="B17" s="3">
        <v>437</v>
      </c>
      <c r="C17" s="3">
        <v>3005</v>
      </c>
      <c r="D17" s="3">
        <v>100</v>
      </c>
      <c r="E17" s="3" t="s">
        <v>157</v>
      </c>
      <c r="F17" s="59" t="s">
        <v>288</v>
      </c>
      <c r="G17" s="59" t="s">
        <v>289</v>
      </c>
      <c r="H17" s="60">
        <v>14.51</v>
      </c>
      <c r="I17" s="3">
        <v>4</v>
      </c>
      <c r="J17" s="3" t="s">
        <v>340</v>
      </c>
      <c r="K17" s="18">
        <v>42282</v>
      </c>
      <c r="L17" s="10" t="s">
        <v>345</v>
      </c>
      <c r="M17" s="117">
        <v>8.8000000000000007</v>
      </c>
      <c r="N17" s="117">
        <v>3.8</v>
      </c>
      <c r="O17" s="117">
        <v>1.625</v>
      </c>
      <c r="P17" s="117">
        <v>0.67500000000000004</v>
      </c>
      <c r="Q17" s="117">
        <v>2.6077900000000001</v>
      </c>
      <c r="R17" s="117">
        <v>14.625</v>
      </c>
      <c r="S17" s="117">
        <v>0.25</v>
      </c>
      <c r="T17" s="117">
        <v>2.5000000000000001E-2</v>
      </c>
      <c r="U17" s="117">
        <v>0</v>
      </c>
      <c r="V17" s="117">
        <v>3.3519600000000001</v>
      </c>
      <c r="W17" s="117">
        <v>0</v>
      </c>
      <c r="X17" s="73">
        <v>0</v>
      </c>
      <c r="Y17" s="73">
        <v>14.51</v>
      </c>
      <c r="Z17" s="73">
        <v>1.2299100000000001</v>
      </c>
      <c r="AA17" s="73">
        <v>115.62</v>
      </c>
      <c r="AB17" s="73">
        <v>6.2</v>
      </c>
      <c r="AC17" s="73">
        <f t="shared" si="0"/>
        <v>0.23376981392143351</v>
      </c>
      <c r="AD17" s="73">
        <v>96.35</v>
      </c>
      <c r="AE17" s="73">
        <f t="shared" si="1"/>
        <v>0.18972137442158116</v>
      </c>
      <c r="AF17" s="73">
        <v>0</v>
      </c>
      <c r="AG17" s="73">
        <f t="shared" si="2"/>
        <v>0</v>
      </c>
      <c r="AH17" s="73">
        <v>0</v>
      </c>
      <c r="AI17" s="73">
        <f t="shared" si="3"/>
        <v>0</v>
      </c>
      <c r="AJ17" s="24"/>
    </row>
    <row r="18" spans="1:36" ht="26.25" customHeight="1">
      <c r="A18" s="6" t="s">
        <v>337</v>
      </c>
      <c r="B18" s="3">
        <v>437</v>
      </c>
      <c r="C18" s="3">
        <v>3008</v>
      </c>
      <c r="D18" s="3">
        <v>100</v>
      </c>
      <c r="E18" s="3" t="s">
        <v>158</v>
      </c>
      <c r="F18" s="3" t="s">
        <v>290</v>
      </c>
      <c r="G18" s="3" t="s">
        <v>291</v>
      </c>
      <c r="H18" s="60">
        <v>3.653</v>
      </c>
      <c r="I18" s="3">
        <v>2</v>
      </c>
      <c r="J18" s="8" t="s">
        <v>377</v>
      </c>
      <c r="K18" s="18">
        <v>42282</v>
      </c>
      <c r="L18" s="10" t="s">
        <v>345</v>
      </c>
      <c r="M18" s="117">
        <v>2.2999999999999998</v>
      </c>
      <c r="N18" s="117">
        <v>0.77500000000000002</v>
      </c>
      <c r="O18" s="117">
        <v>0.25</v>
      </c>
      <c r="P18" s="117">
        <v>0.42499999999999999</v>
      </c>
      <c r="Q18" s="117">
        <v>3.1273300000000002</v>
      </c>
      <c r="R18" s="117">
        <v>3.75</v>
      </c>
      <c r="S18" s="117">
        <v>0</v>
      </c>
      <c r="T18" s="117">
        <v>0</v>
      </c>
      <c r="U18" s="117">
        <v>0</v>
      </c>
      <c r="V18" s="117">
        <v>2.41472</v>
      </c>
      <c r="W18" s="117">
        <v>0</v>
      </c>
      <c r="X18" s="73">
        <v>0</v>
      </c>
      <c r="Y18" s="73">
        <v>3.653</v>
      </c>
      <c r="Z18" s="73">
        <v>1.1614599999999999</v>
      </c>
      <c r="AA18" s="73">
        <v>14.2</v>
      </c>
      <c r="AB18" s="73">
        <v>25</v>
      </c>
      <c r="AC18" s="73">
        <f t="shared" si="0"/>
        <v>0.20883031559188145</v>
      </c>
      <c r="AD18" s="73">
        <v>0</v>
      </c>
      <c r="AE18" s="73">
        <f t="shared" si="1"/>
        <v>0</v>
      </c>
      <c r="AF18" s="73">
        <v>0</v>
      </c>
      <c r="AG18" s="73">
        <f t="shared" si="2"/>
        <v>0</v>
      </c>
      <c r="AH18" s="73">
        <v>0</v>
      </c>
      <c r="AI18" s="73">
        <f t="shared" si="3"/>
        <v>0</v>
      </c>
      <c r="AJ18" s="24"/>
    </row>
    <row r="19" spans="1:36" ht="26.25" customHeight="1">
      <c r="A19" s="6" t="s">
        <v>337</v>
      </c>
      <c r="B19" s="3">
        <v>437</v>
      </c>
      <c r="C19" s="3">
        <v>3008</v>
      </c>
      <c r="D19" s="3">
        <v>100</v>
      </c>
      <c r="E19" s="3" t="s">
        <v>158</v>
      </c>
      <c r="F19" s="3" t="s">
        <v>291</v>
      </c>
      <c r="G19" s="3" t="s">
        <v>290</v>
      </c>
      <c r="H19" s="60">
        <v>3.653</v>
      </c>
      <c r="I19" s="3">
        <v>2</v>
      </c>
      <c r="J19" s="3" t="s">
        <v>343</v>
      </c>
      <c r="K19" s="18">
        <v>42282</v>
      </c>
      <c r="L19" s="10" t="s">
        <v>345</v>
      </c>
      <c r="M19" s="117">
        <v>2.2250000000000001</v>
      </c>
      <c r="N19" s="117">
        <v>0.52500000000000002</v>
      </c>
      <c r="O19" s="117">
        <v>0.45</v>
      </c>
      <c r="P19" s="117">
        <v>0.52500000000000002</v>
      </c>
      <c r="Q19" s="117">
        <v>3.31765</v>
      </c>
      <c r="R19" s="117">
        <v>3.625</v>
      </c>
      <c r="S19" s="117">
        <v>0.1</v>
      </c>
      <c r="T19" s="117">
        <v>0</v>
      </c>
      <c r="U19" s="117">
        <v>0</v>
      </c>
      <c r="V19" s="117">
        <v>3.3420800000000002</v>
      </c>
      <c r="W19" s="117">
        <v>0</v>
      </c>
      <c r="X19" s="73">
        <v>0</v>
      </c>
      <c r="Y19" s="73">
        <v>3.653</v>
      </c>
      <c r="Z19" s="73">
        <v>1.1205499999999999</v>
      </c>
      <c r="AA19" s="73">
        <v>119.63</v>
      </c>
      <c r="AB19" s="73">
        <v>34.86</v>
      </c>
      <c r="AC19" s="73">
        <f t="shared" si="0"/>
        <v>1.0719956200383247</v>
      </c>
      <c r="AD19" s="73">
        <v>163.25</v>
      </c>
      <c r="AE19" s="73">
        <f t="shared" si="1"/>
        <v>1.2768370419615971</v>
      </c>
      <c r="AF19" s="73">
        <v>1.98</v>
      </c>
      <c r="AG19" s="73">
        <f t="shared" si="2"/>
        <v>1.5486293066364242E-2</v>
      </c>
      <c r="AH19" s="73">
        <v>0</v>
      </c>
      <c r="AI19" s="73">
        <f t="shared" si="3"/>
        <v>1.5486293066364242E-2</v>
      </c>
      <c r="AJ19" s="24"/>
    </row>
    <row r="20" spans="1:36" ht="26.25" customHeight="1">
      <c r="A20" s="6" t="s">
        <v>337</v>
      </c>
      <c r="B20" s="3">
        <v>437</v>
      </c>
      <c r="C20" s="3">
        <v>3013</v>
      </c>
      <c r="D20" s="3">
        <v>200</v>
      </c>
      <c r="E20" s="3" t="s">
        <v>159</v>
      </c>
      <c r="F20" s="59" t="s">
        <v>292</v>
      </c>
      <c r="G20" s="59" t="s">
        <v>293</v>
      </c>
      <c r="H20" s="60">
        <v>15.916</v>
      </c>
      <c r="I20" s="3">
        <v>2</v>
      </c>
      <c r="J20" s="8" t="s">
        <v>377</v>
      </c>
      <c r="K20" s="18">
        <v>42282</v>
      </c>
      <c r="L20" s="10" t="s">
        <v>345</v>
      </c>
      <c r="M20" s="117">
        <v>10.8</v>
      </c>
      <c r="N20" s="117">
        <v>3.875</v>
      </c>
      <c r="O20" s="117">
        <v>1.625</v>
      </c>
      <c r="P20" s="117">
        <v>0.57499999999999996</v>
      </c>
      <c r="Q20" s="117">
        <v>2.5265900000000001</v>
      </c>
      <c r="R20" s="117">
        <v>13.1</v>
      </c>
      <c r="S20" s="117">
        <v>2.4500000000000002</v>
      </c>
      <c r="T20" s="117">
        <v>0.85</v>
      </c>
      <c r="U20" s="117">
        <v>0.47499999999999998</v>
      </c>
      <c r="V20" s="117">
        <v>7.02555</v>
      </c>
      <c r="W20" s="117">
        <v>0</v>
      </c>
      <c r="X20" s="73">
        <v>0</v>
      </c>
      <c r="Y20" s="73">
        <v>15.916</v>
      </c>
      <c r="Z20" s="73">
        <v>1.33439</v>
      </c>
      <c r="AA20" s="73">
        <v>14.58</v>
      </c>
      <c r="AB20" s="73">
        <v>11.002000000000001</v>
      </c>
      <c r="AC20" s="73">
        <f t="shared" si="0"/>
        <v>3.6048181524431844E-2</v>
      </c>
      <c r="AD20" s="73">
        <v>4.12</v>
      </c>
      <c r="AE20" s="73">
        <f t="shared" si="1"/>
        <v>7.3959717086130765E-3</v>
      </c>
      <c r="AF20" s="73">
        <v>0</v>
      </c>
      <c r="AG20" s="73">
        <f t="shared" si="2"/>
        <v>0</v>
      </c>
      <c r="AH20" s="73">
        <v>0</v>
      </c>
      <c r="AI20" s="73">
        <f t="shared" si="3"/>
        <v>0</v>
      </c>
      <c r="AJ20" s="24"/>
    </row>
    <row r="21" spans="1:36" ht="26.25" customHeight="1">
      <c r="A21" s="6" t="s">
        <v>337</v>
      </c>
      <c r="B21" s="3">
        <v>437</v>
      </c>
      <c r="C21" s="3">
        <v>3220</v>
      </c>
      <c r="D21" s="3">
        <v>200</v>
      </c>
      <c r="E21" s="3" t="s">
        <v>160</v>
      </c>
      <c r="F21" s="3" t="s">
        <v>294</v>
      </c>
      <c r="G21" s="3" t="s">
        <v>295</v>
      </c>
      <c r="H21" s="60">
        <v>4.234</v>
      </c>
      <c r="I21" s="3">
        <v>4</v>
      </c>
      <c r="J21" s="3" t="s">
        <v>343</v>
      </c>
      <c r="K21" s="18">
        <v>42282</v>
      </c>
      <c r="L21" s="10" t="s">
        <v>345</v>
      </c>
      <c r="M21" s="117">
        <v>1.65</v>
      </c>
      <c r="N21" s="117">
        <v>1.75</v>
      </c>
      <c r="O21" s="117">
        <v>0.7</v>
      </c>
      <c r="P21" s="117">
        <v>0.17499999999999999</v>
      </c>
      <c r="Q21" s="117">
        <v>2.96427</v>
      </c>
      <c r="R21" s="117">
        <v>3.1749999999999998</v>
      </c>
      <c r="S21" s="117">
        <v>0.65</v>
      </c>
      <c r="T21" s="117">
        <v>0.25</v>
      </c>
      <c r="U21" s="117">
        <v>0.2</v>
      </c>
      <c r="V21" s="117">
        <v>7.5772599999999999</v>
      </c>
      <c r="W21" s="117">
        <v>0</v>
      </c>
      <c r="X21" s="73">
        <v>0</v>
      </c>
      <c r="Y21" s="73">
        <v>4.234</v>
      </c>
      <c r="Z21" s="73">
        <v>1.4245699999999999</v>
      </c>
      <c r="AA21" s="73">
        <v>241.67</v>
      </c>
      <c r="AB21" s="73">
        <v>18.963999999999999</v>
      </c>
      <c r="AC21" s="73">
        <f t="shared" si="0"/>
        <v>1.6947972197854106</v>
      </c>
      <c r="AD21" s="73">
        <v>147.86000000000001</v>
      </c>
      <c r="AE21" s="73">
        <f t="shared" si="1"/>
        <v>0.997773129091032</v>
      </c>
      <c r="AF21" s="73">
        <v>0</v>
      </c>
      <c r="AG21" s="73">
        <f t="shared" si="2"/>
        <v>0</v>
      </c>
      <c r="AH21" s="73">
        <v>0</v>
      </c>
      <c r="AI21" s="73">
        <f t="shared" si="3"/>
        <v>0</v>
      </c>
      <c r="AJ21" s="24"/>
    </row>
    <row r="22" spans="1:36" ht="26.25" customHeight="1">
      <c r="A22" s="6" t="s">
        <v>337</v>
      </c>
      <c r="B22" s="3">
        <v>437</v>
      </c>
      <c r="C22" s="3">
        <v>3319</v>
      </c>
      <c r="D22" s="3">
        <v>100</v>
      </c>
      <c r="E22" s="3" t="s">
        <v>161</v>
      </c>
      <c r="F22" s="3" t="s">
        <v>296</v>
      </c>
      <c r="G22" s="3" t="s">
        <v>37</v>
      </c>
      <c r="H22" s="60">
        <v>14.39</v>
      </c>
      <c r="I22" s="3">
        <v>2</v>
      </c>
      <c r="J22" s="3" t="s">
        <v>343</v>
      </c>
      <c r="K22" s="18">
        <v>42282</v>
      </c>
      <c r="L22" s="10" t="s">
        <v>345</v>
      </c>
      <c r="M22" s="117">
        <v>11.05</v>
      </c>
      <c r="N22" s="117">
        <v>2.35</v>
      </c>
      <c r="O22" s="117">
        <v>0.7</v>
      </c>
      <c r="P22" s="117">
        <v>0.32500000000000001</v>
      </c>
      <c r="Q22" s="117">
        <v>2.1729500000000002</v>
      </c>
      <c r="R22" s="117">
        <v>14.175000000000001</v>
      </c>
      <c r="S22" s="117">
        <v>0.2</v>
      </c>
      <c r="T22" s="117">
        <v>2.5000000000000001E-2</v>
      </c>
      <c r="U22" s="117">
        <v>2.5000000000000001E-2</v>
      </c>
      <c r="V22" s="117">
        <v>3.2014300000000002</v>
      </c>
      <c r="W22" s="117">
        <v>0</v>
      </c>
      <c r="X22" s="73">
        <v>0</v>
      </c>
      <c r="Y22" s="73">
        <v>14.39</v>
      </c>
      <c r="Z22" s="73">
        <v>1.3292200000000001</v>
      </c>
      <c r="AA22" s="73">
        <v>56.2</v>
      </c>
      <c r="AB22" s="73">
        <v>25.6</v>
      </c>
      <c r="AC22" s="73">
        <f t="shared" si="0"/>
        <v>0.13699990072470961</v>
      </c>
      <c r="AD22" s="73">
        <v>32.630000000000003</v>
      </c>
      <c r="AE22" s="73">
        <f t="shared" si="1"/>
        <v>6.4787054502134428E-2</v>
      </c>
      <c r="AF22" s="73">
        <v>0</v>
      </c>
      <c r="AG22" s="73">
        <f t="shared" si="2"/>
        <v>0</v>
      </c>
      <c r="AH22" s="73">
        <v>0</v>
      </c>
      <c r="AI22" s="73">
        <f t="shared" si="3"/>
        <v>0</v>
      </c>
      <c r="AJ22" s="24"/>
    </row>
    <row r="23" spans="1:36" ht="26.25" customHeight="1">
      <c r="A23" s="6" t="s">
        <v>337</v>
      </c>
      <c r="B23" s="3">
        <v>437</v>
      </c>
      <c r="C23" s="3">
        <v>3327</v>
      </c>
      <c r="D23" s="3">
        <v>100</v>
      </c>
      <c r="E23" s="3" t="s">
        <v>162</v>
      </c>
      <c r="F23" s="3" t="s">
        <v>37</v>
      </c>
      <c r="G23" s="3" t="s">
        <v>297</v>
      </c>
      <c r="H23" s="60">
        <v>8</v>
      </c>
      <c r="I23" s="3">
        <v>2</v>
      </c>
      <c r="J23" s="8" t="s">
        <v>377</v>
      </c>
      <c r="K23" s="18">
        <v>42282</v>
      </c>
      <c r="L23" s="10" t="s">
        <v>345</v>
      </c>
      <c r="M23" s="117">
        <v>4.05</v>
      </c>
      <c r="N23" s="117">
        <v>2.25</v>
      </c>
      <c r="O23" s="117">
        <v>1.0249999999999999</v>
      </c>
      <c r="P23" s="117">
        <v>0.7</v>
      </c>
      <c r="Q23" s="117">
        <v>2.9079100000000002</v>
      </c>
      <c r="R23" s="117">
        <v>7.55</v>
      </c>
      <c r="S23" s="117">
        <v>0.42499999999999999</v>
      </c>
      <c r="T23" s="117">
        <v>0.05</v>
      </c>
      <c r="U23" s="117">
        <v>0</v>
      </c>
      <c r="V23" s="117">
        <v>4.5149800000000004</v>
      </c>
      <c r="W23" s="117">
        <v>0</v>
      </c>
      <c r="X23" s="73">
        <v>0</v>
      </c>
      <c r="Y23" s="73">
        <v>8</v>
      </c>
      <c r="Z23" s="73">
        <v>1.13123</v>
      </c>
      <c r="AA23" s="73">
        <v>48.9</v>
      </c>
      <c r="AB23" s="73">
        <v>4.6900000000000004</v>
      </c>
      <c r="AC23" s="73">
        <f t="shared" si="0"/>
        <v>0.18301785714285715</v>
      </c>
      <c r="AD23" s="73">
        <v>4.21</v>
      </c>
      <c r="AE23" s="73">
        <f t="shared" si="1"/>
        <v>1.5035714285714286E-2</v>
      </c>
      <c r="AF23" s="73">
        <v>1.2250000000000001</v>
      </c>
      <c r="AG23" s="73">
        <f t="shared" si="2"/>
        <v>4.3750000000000004E-3</v>
      </c>
      <c r="AH23" s="73">
        <v>0</v>
      </c>
      <c r="AI23" s="73">
        <f t="shared" si="3"/>
        <v>4.3750000000000004E-3</v>
      </c>
      <c r="AJ23" s="24"/>
    </row>
    <row r="24" spans="1:36" ht="26.25" customHeight="1">
      <c r="A24" s="6" t="s">
        <v>337</v>
      </c>
      <c r="B24" s="3">
        <v>437</v>
      </c>
      <c r="C24" s="3">
        <v>3438</v>
      </c>
      <c r="D24" s="3">
        <v>200</v>
      </c>
      <c r="E24" s="3" t="s">
        <v>163</v>
      </c>
      <c r="F24" s="3" t="s">
        <v>298</v>
      </c>
      <c r="G24" s="3" t="s">
        <v>299</v>
      </c>
      <c r="H24" s="60">
        <v>1.998</v>
      </c>
      <c r="I24" s="3">
        <v>2</v>
      </c>
      <c r="J24" s="3" t="s">
        <v>343</v>
      </c>
      <c r="K24" s="18">
        <v>42282</v>
      </c>
      <c r="L24" s="10" t="s">
        <v>345</v>
      </c>
      <c r="M24" s="117">
        <v>1.675</v>
      </c>
      <c r="N24" s="117">
        <v>0.25</v>
      </c>
      <c r="O24" s="117">
        <v>7.4999999999999997E-2</v>
      </c>
      <c r="P24" s="117">
        <v>0</v>
      </c>
      <c r="Q24" s="117">
        <v>1.9416199999999999</v>
      </c>
      <c r="R24" s="117">
        <v>2</v>
      </c>
      <c r="S24" s="117">
        <v>0</v>
      </c>
      <c r="T24" s="117">
        <v>0</v>
      </c>
      <c r="U24" s="117">
        <v>0</v>
      </c>
      <c r="V24" s="117">
        <v>3.24594</v>
      </c>
      <c r="W24" s="117">
        <v>0</v>
      </c>
      <c r="X24" s="73">
        <v>0</v>
      </c>
      <c r="Y24" s="73">
        <v>1.998</v>
      </c>
      <c r="Z24" s="73">
        <v>1.4691399999999999</v>
      </c>
      <c r="AA24" s="73">
        <v>69.209999999999994</v>
      </c>
      <c r="AB24" s="73">
        <v>7.2249999999999996</v>
      </c>
      <c r="AC24" s="73">
        <f t="shared" si="0"/>
        <v>1.0413627913627912</v>
      </c>
      <c r="AD24" s="73">
        <v>96.5</v>
      </c>
      <c r="AE24" s="73">
        <f t="shared" si="1"/>
        <v>1.3799513799513801</v>
      </c>
      <c r="AF24" s="73">
        <v>0</v>
      </c>
      <c r="AG24" s="73">
        <f t="shared" si="2"/>
        <v>0</v>
      </c>
      <c r="AH24" s="73">
        <v>0</v>
      </c>
      <c r="AI24" s="73">
        <f t="shared" si="3"/>
        <v>0</v>
      </c>
      <c r="AJ24" s="24"/>
    </row>
    <row r="25" spans="1:36" ht="26.25" customHeight="1">
      <c r="A25" s="6" t="s">
        <v>337</v>
      </c>
      <c r="B25" s="3">
        <v>437</v>
      </c>
      <c r="C25" s="3">
        <v>3473</v>
      </c>
      <c r="D25" s="3">
        <v>100</v>
      </c>
      <c r="E25" s="3" t="s">
        <v>164</v>
      </c>
      <c r="F25" s="3" t="s">
        <v>300</v>
      </c>
      <c r="G25" s="3" t="s">
        <v>37</v>
      </c>
      <c r="H25" s="60">
        <v>48.375</v>
      </c>
      <c r="I25" s="3">
        <v>2</v>
      </c>
      <c r="J25" s="3" t="s">
        <v>343</v>
      </c>
      <c r="K25" s="18">
        <v>42282</v>
      </c>
      <c r="L25" s="10" t="s">
        <v>345</v>
      </c>
      <c r="M25" s="117">
        <v>30.85</v>
      </c>
      <c r="N25" s="117">
        <v>10</v>
      </c>
      <c r="O25" s="117">
        <v>5.25</v>
      </c>
      <c r="P25" s="117">
        <v>2.2749999999999999</v>
      </c>
      <c r="Q25" s="117">
        <v>2.45966</v>
      </c>
      <c r="R25" s="117">
        <v>44.575000000000003</v>
      </c>
      <c r="S25" s="117">
        <v>3.1</v>
      </c>
      <c r="T25" s="117">
        <v>0.52500000000000002</v>
      </c>
      <c r="U25" s="117">
        <v>0.17499999999999999</v>
      </c>
      <c r="V25" s="117">
        <v>4.3729399999999998</v>
      </c>
      <c r="W25" s="117">
        <v>0</v>
      </c>
      <c r="X25" s="73">
        <v>0</v>
      </c>
      <c r="Y25" s="73">
        <v>48.375</v>
      </c>
      <c r="Z25" s="73">
        <v>1.2355799999999999</v>
      </c>
      <c r="AA25" s="73">
        <v>148.36000000000001</v>
      </c>
      <c r="AB25" s="73">
        <v>6.2160000000000002</v>
      </c>
      <c r="AC25" s="73">
        <f t="shared" si="0"/>
        <v>8.9460612772240697E-2</v>
      </c>
      <c r="AD25" s="73">
        <v>87.65</v>
      </c>
      <c r="AE25" s="73">
        <f t="shared" si="1"/>
        <v>5.1768180140273172E-2</v>
      </c>
      <c r="AF25" s="73">
        <v>0</v>
      </c>
      <c r="AG25" s="73">
        <f t="shared" si="2"/>
        <v>0</v>
      </c>
      <c r="AH25" s="73">
        <v>0</v>
      </c>
      <c r="AI25" s="73">
        <f t="shared" si="3"/>
        <v>0</v>
      </c>
      <c r="AJ25" s="24"/>
    </row>
    <row r="26" spans="1:36" ht="26.25" customHeight="1">
      <c r="A26" s="6" t="s">
        <v>337</v>
      </c>
      <c r="B26" s="3">
        <v>437</v>
      </c>
      <c r="C26" s="3">
        <v>3504</v>
      </c>
      <c r="D26" s="3">
        <v>200</v>
      </c>
      <c r="E26" s="3" t="s">
        <v>165</v>
      </c>
      <c r="F26" s="3" t="s">
        <v>301</v>
      </c>
      <c r="G26" s="3" t="s">
        <v>302</v>
      </c>
      <c r="H26" s="60">
        <v>35.715000000000003</v>
      </c>
      <c r="I26" s="3">
        <v>2</v>
      </c>
      <c r="J26" s="3" t="s">
        <v>343</v>
      </c>
      <c r="K26" s="18">
        <v>42282</v>
      </c>
      <c r="L26" s="10" t="s">
        <v>345</v>
      </c>
      <c r="M26" s="117">
        <v>19.149999999999999</v>
      </c>
      <c r="N26" s="117">
        <v>11.25</v>
      </c>
      <c r="O26" s="117">
        <v>3.85</v>
      </c>
      <c r="P26" s="117">
        <v>1.5</v>
      </c>
      <c r="Q26" s="117">
        <v>2.7612800000000002</v>
      </c>
      <c r="R26" s="117">
        <v>28.55</v>
      </c>
      <c r="S26" s="117">
        <v>5.2750000000000004</v>
      </c>
      <c r="T26" s="117">
        <v>1.125</v>
      </c>
      <c r="U26" s="117">
        <v>0.8</v>
      </c>
      <c r="V26" s="117">
        <v>6.7148399999999997</v>
      </c>
      <c r="W26" s="117">
        <v>0</v>
      </c>
      <c r="X26" s="73">
        <v>0</v>
      </c>
      <c r="Y26" s="73">
        <v>35.715000000000003</v>
      </c>
      <c r="Z26" s="73">
        <v>1.60022</v>
      </c>
      <c r="AA26" s="73">
        <v>62.268000000000001</v>
      </c>
      <c r="AB26" s="73">
        <v>2.54</v>
      </c>
      <c r="AC26" s="73">
        <f t="shared" si="0"/>
        <v>5.0829383412331758E-2</v>
      </c>
      <c r="AD26" s="73">
        <v>48.35</v>
      </c>
      <c r="AE26" s="73">
        <f t="shared" si="1"/>
        <v>3.8679226415471689E-2</v>
      </c>
      <c r="AF26" s="73">
        <v>0</v>
      </c>
      <c r="AG26" s="73">
        <f t="shared" si="2"/>
        <v>0</v>
      </c>
      <c r="AH26" s="73">
        <v>0</v>
      </c>
      <c r="AI26" s="73">
        <f t="shared" si="3"/>
        <v>0</v>
      </c>
      <c r="AJ26" s="24"/>
    </row>
    <row r="27" spans="1:36" ht="26.25" customHeight="1">
      <c r="A27" s="6" t="s">
        <v>337</v>
      </c>
      <c r="B27" s="3">
        <v>437</v>
      </c>
      <c r="C27" s="3">
        <v>3522</v>
      </c>
      <c r="D27" s="3">
        <v>100</v>
      </c>
      <c r="E27" s="3" t="s">
        <v>166</v>
      </c>
      <c r="F27" s="3" t="s">
        <v>303</v>
      </c>
      <c r="G27" s="3" t="s">
        <v>37</v>
      </c>
      <c r="H27" s="60">
        <v>4.3</v>
      </c>
      <c r="I27" s="3">
        <v>2</v>
      </c>
      <c r="J27" s="3" t="s">
        <v>343</v>
      </c>
      <c r="K27" s="18">
        <v>42282</v>
      </c>
      <c r="L27" s="10" t="s">
        <v>345</v>
      </c>
      <c r="M27" s="117">
        <v>1.75</v>
      </c>
      <c r="N27" s="117">
        <v>1.2</v>
      </c>
      <c r="O27" s="117">
        <v>0.625</v>
      </c>
      <c r="P27" s="117">
        <v>0.67500000000000004</v>
      </c>
      <c r="Q27" s="117">
        <v>3.5246499999999998</v>
      </c>
      <c r="R27" s="117">
        <v>4.0750000000000002</v>
      </c>
      <c r="S27" s="117">
        <v>0.125</v>
      </c>
      <c r="T27" s="117">
        <v>0.05</v>
      </c>
      <c r="U27" s="117">
        <v>0</v>
      </c>
      <c r="V27" s="117">
        <v>3.12731</v>
      </c>
      <c r="W27" s="117">
        <v>0</v>
      </c>
      <c r="X27" s="73">
        <v>0</v>
      </c>
      <c r="Y27" s="73">
        <v>4.3</v>
      </c>
      <c r="Z27" s="73">
        <v>1.17384</v>
      </c>
      <c r="AA27" s="73">
        <v>18.690000000000001</v>
      </c>
      <c r="AB27" s="73">
        <v>6.55</v>
      </c>
      <c r="AC27" s="73">
        <f t="shared" si="0"/>
        <v>0.14594684385382062</v>
      </c>
      <c r="AD27" s="73">
        <v>5.21</v>
      </c>
      <c r="AE27" s="73">
        <f t="shared" si="1"/>
        <v>3.4617940199335555E-2</v>
      </c>
      <c r="AF27" s="73">
        <v>0</v>
      </c>
      <c r="AG27" s="73">
        <f t="shared" si="2"/>
        <v>0</v>
      </c>
      <c r="AH27" s="73">
        <v>0</v>
      </c>
      <c r="AI27" s="73">
        <f t="shared" si="3"/>
        <v>0</v>
      </c>
      <c r="AJ27" s="24"/>
    </row>
    <row r="28" spans="1:36" ht="26.25" customHeight="1">
      <c r="A28" s="6" t="s">
        <v>337</v>
      </c>
      <c r="B28" s="3">
        <v>437</v>
      </c>
      <c r="C28" s="3">
        <v>3523</v>
      </c>
      <c r="D28" s="3">
        <v>100</v>
      </c>
      <c r="E28" s="3" t="s">
        <v>167</v>
      </c>
      <c r="F28" s="3" t="s">
        <v>37</v>
      </c>
      <c r="G28" s="3" t="s">
        <v>304</v>
      </c>
      <c r="H28" s="60">
        <v>1.2010000000000001</v>
      </c>
      <c r="I28" s="3">
        <v>6</v>
      </c>
      <c r="J28" s="3" t="s">
        <v>380</v>
      </c>
      <c r="K28" s="18">
        <v>42282</v>
      </c>
      <c r="L28" s="10" t="s">
        <v>345</v>
      </c>
      <c r="M28" s="117">
        <v>0.35</v>
      </c>
      <c r="N28" s="117">
        <v>0.25</v>
      </c>
      <c r="O28" s="117">
        <v>0.32500000000000001</v>
      </c>
      <c r="P28" s="117">
        <v>0.3</v>
      </c>
      <c r="Q28" s="117">
        <v>4.6755100000000001</v>
      </c>
      <c r="R28" s="117">
        <v>0.9</v>
      </c>
      <c r="S28" s="117">
        <v>0.05</v>
      </c>
      <c r="T28" s="117">
        <v>0.125</v>
      </c>
      <c r="U28" s="117">
        <v>0.15</v>
      </c>
      <c r="V28" s="117">
        <v>10.3149</v>
      </c>
      <c r="W28" s="117">
        <v>0</v>
      </c>
      <c r="X28" s="73">
        <v>0</v>
      </c>
      <c r="Y28" s="73">
        <v>1.2010000000000001</v>
      </c>
      <c r="Z28" s="73">
        <v>1.1620600000000001</v>
      </c>
      <c r="AA28" s="73">
        <v>234.2</v>
      </c>
      <c r="AB28" s="73">
        <v>1.84</v>
      </c>
      <c r="AC28" s="73">
        <f t="shared" si="0"/>
        <v>5.5934340430593545</v>
      </c>
      <c r="AD28" s="73">
        <v>136.6</v>
      </c>
      <c r="AE28" s="73">
        <f t="shared" si="1"/>
        <v>3.2496728916379203</v>
      </c>
      <c r="AF28" s="73">
        <v>0</v>
      </c>
      <c r="AG28" s="73">
        <f t="shared" si="2"/>
        <v>0</v>
      </c>
      <c r="AH28" s="73">
        <v>0</v>
      </c>
      <c r="AI28" s="73">
        <f t="shared" si="3"/>
        <v>0</v>
      </c>
      <c r="AJ28" s="24"/>
    </row>
    <row r="29" spans="1:36" ht="26.25" customHeight="1">
      <c r="A29" s="6" t="s">
        <v>337</v>
      </c>
      <c r="B29" s="3">
        <v>437</v>
      </c>
      <c r="C29" s="3">
        <v>3523</v>
      </c>
      <c r="D29" s="3">
        <v>100</v>
      </c>
      <c r="E29" s="3" t="s">
        <v>167</v>
      </c>
      <c r="F29" s="3" t="s">
        <v>304</v>
      </c>
      <c r="G29" s="3" t="s">
        <v>37</v>
      </c>
      <c r="H29" s="60">
        <v>1.2010000000000001</v>
      </c>
      <c r="I29" s="3">
        <v>6</v>
      </c>
      <c r="J29" s="3" t="s">
        <v>339</v>
      </c>
      <c r="K29" s="18">
        <v>42282</v>
      </c>
      <c r="L29" s="10" t="s">
        <v>345</v>
      </c>
      <c r="M29" s="117">
        <v>0.625</v>
      </c>
      <c r="N29" s="117">
        <v>0.25</v>
      </c>
      <c r="O29" s="117">
        <v>0.15</v>
      </c>
      <c r="P29" s="117">
        <v>0.125</v>
      </c>
      <c r="Q29" s="117">
        <v>4.0012999999999996</v>
      </c>
      <c r="R29" s="117">
        <v>1.1499999999999999</v>
      </c>
      <c r="S29" s="117">
        <v>0</v>
      </c>
      <c r="T29" s="117">
        <v>0</v>
      </c>
      <c r="U29" s="117">
        <v>0</v>
      </c>
      <c r="V29" s="117">
        <v>3.3530899999999999</v>
      </c>
      <c r="W29" s="117">
        <v>0</v>
      </c>
      <c r="X29" s="73">
        <v>0</v>
      </c>
      <c r="Y29" s="73">
        <v>1.2010000000000001</v>
      </c>
      <c r="Z29" s="73">
        <v>1.2463</v>
      </c>
      <c r="AA29" s="73">
        <v>201.56</v>
      </c>
      <c r="AB29" s="73">
        <v>9.3320000000000007</v>
      </c>
      <c r="AC29" s="73">
        <f t="shared" si="0"/>
        <v>4.906054478410848</v>
      </c>
      <c r="AD29" s="73">
        <v>186.42</v>
      </c>
      <c r="AE29" s="73">
        <f t="shared" si="1"/>
        <v>4.4348756988224096</v>
      </c>
      <c r="AF29" s="73">
        <v>0</v>
      </c>
      <c r="AG29" s="73">
        <f t="shared" si="2"/>
        <v>0</v>
      </c>
      <c r="AH29" s="73">
        <v>0</v>
      </c>
      <c r="AI29" s="73">
        <f t="shared" si="3"/>
        <v>0</v>
      </c>
      <c r="AJ29" s="24"/>
    </row>
    <row r="30" spans="1:36" ht="26.25" customHeight="1">
      <c r="A30" s="6" t="s">
        <v>337</v>
      </c>
      <c r="B30" s="3">
        <v>437</v>
      </c>
      <c r="C30" s="3">
        <v>3561</v>
      </c>
      <c r="D30" s="3">
        <v>100</v>
      </c>
      <c r="E30" s="3" t="s">
        <v>168</v>
      </c>
      <c r="F30" s="3" t="s">
        <v>37</v>
      </c>
      <c r="G30" s="3" t="s">
        <v>305</v>
      </c>
      <c r="H30" s="60">
        <v>6.6000000000000003E-2</v>
      </c>
      <c r="I30" s="3">
        <v>6</v>
      </c>
      <c r="J30" s="3" t="s">
        <v>380</v>
      </c>
      <c r="K30" s="18">
        <v>42282</v>
      </c>
      <c r="L30" s="10" t="s">
        <v>345</v>
      </c>
      <c r="M30" s="117">
        <v>0</v>
      </c>
      <c r="N30" s="117">
        <v>0</v>
      </c>
      <c r="O30" s="117">
        <v>0.05</v>
      </c>
      <c r="P30" s="117">
        <v>2.5000000000000001E-2</v>
      </c>
      <c r="Q30" s="117">
        <v>4.62</v>
      </c>
      <c r="R30" s="117">
        <v>7.4999999999999997E-2</v>
      </c>
      <c r="S30" s="117">
        <v>0</v>
      </c>
      <c r="T30" s="117">
        <v>0</v>
      </c>
      <c r="U30" s="117">
        <v>0</v>
      </c>
      <c r="V30" s="117">
        <v>2.7170000000000001</v>
      </c>
      <c r="W30" s="117">
        <v>0</v>
      </c>
      <c r="X30" s="73">
        <v>0</v>
      </c>
      <c r="Y30" s="73">
        <v>6.6000000000000003E-2</v>
      </c>
      <c r="Z30" s="73">
        <v>1.67967</v>
      </c>
      <c r="AA30" s="73">
        <v>62.38</v>
      </c>
      <c r="AB30" s="73">
        <v>3.1579999999999999</v>
      </c>
      <c r="AC30" s="73">
        <f t="shared" si="0"/>
        <v>27.687878787878788</v>
      </c>
      <c r="AD30" s="73">
        <v>47.21</v>
      </c>
      <c r="AE30" s="73">
        <f t="shared" si="1"/>
        <v>20.437229437229437</v>
      </c>
      <c r="AF30" s="73">
        <v>0</v>
      </c>
      <c r="AG30" s="73">
        <f t="shared" si="2"/>
        <v>0</v>
      </c>
      <c r="AH30" s="73">
        <v>2</v>
      </c>
      <c r="AI30" s="73">
        <f t="shared" si="3"/>
        <v>0</v>
      </c>
      <c r="AJ30" s="24"/>
    </row>
    <row r="31" spans="1:36" ht="26.25" customHeight="1">
      <c r="A31" s="6" t="s">
        <v>337</v>
      </c>
      <c r="B31" s="3">
        <v>437</v>
      </c>
      <c r="C31" s="3">
        <v>3561</v>
      </c>
      <c r="D31" s="3">
        <v>100</v>
      </c>
      <c r="E31" s="3" t="s">
        <v>168</v>
      </c>
      <c r="F31" s="3" t="s">
        <v>305</v>
      </c>
      <c r="G31" s="3" t="s">
        <v>37</v>
      </c>
      <c r="H31" s="60">
        <v>6.6000000000000003E-2</v>
      </c>
      <c r="I31" s="3">
        <v>6</v>
      </c>
      <c r="J31" s="3" t="s">
        <v>339</v>
      </c>
      <c r="K31" s="18">
        <v>42282</v>
      </c>
      <c r="L31" s="10" t="s">
        <v>345</v>
      </c>
      <c r="M31" s="117">
        <v>0</v>
      </c>
      <c r="N31" s="117">
        <v>0</v>
      </c>
      <c r="O31" s="117">
        <v>0</v>
      </c>
      <c r="P31" s="117">
        <v>7.4999999999999997E-2</v>
      </c>
      <c r="Q31" s="117">
        <v>7.16</v>
      </c>
      <c r="R31" s="117">
        <v>7.4999999999999997E-2</v>
      </c>
      <c r="S31" s="117">
        <v>0</v>
      </c>
      <c r="T31" s="117">
        <v>0</v>
      </c>
      <c r="U31" s="117">
        <v>0</v>
      </c>
      <c r="V31" s="117">
        <v>4.6136699999999999</v>
      </c>
      <c r="W31" s="117">
        <v>0</v>
      </c>
      <c r="X31" s="73">
        <v>0</v>
      </c>
      <c r="Y31" s="73">
        <v>6.6000000000000003E-2</v>
      </c>
      <c r="Z31" s="73">
        <v>1.6763300000000001</v>
      </c>
      <c r="AA31" s="73">
        <v>19.350000000000001</v>
      </c>
      <c r="AB31" s="73">
        <v>9.65</v>
      </c>
      <c r="AC31" s="73">
        <f t="shared" si="0"/>
        <v>10.465367965367966</v>
      </c>
      <c r="AD31" s="73">
        <v>3.26</v>
      </c>
      <c r="AE31" s="73">
        <f t="shared" si="1"/>
        <v>1.4112554112554112</v>
      </c>
      <c r="AF31" s="73">
        <v>0</v>
      </c>
      <c r="AG31" s="73">
        <f t="shared" si="2"/>
        <v>0</v>
      </c>
      <c r="AH31" s="73">
        <v>3.5</v>
      </c>
      <c r="AI31" s="73">
        <f t="shared" si="3"/>
        <v>0</v>
      </c>
      <c r="AJ31" s="24"/>
    </row>
    <row r="32" spans="1:36" ht="26.25" customHeight="1">
      <c r="A32" s="6" t="s">
        <v>337</v>
      </c>
      <c r="B32" s="3">
        <v>437</v>
      </c>
      <c r="C32" s="3">
        <v>3621</v>
      </c>
      <c r="D32" s="3">
        <v>100</v>
      </c>
      <c r="E32" s="3" t="s">
        <v>169</v>
      </c>
      <c r="F32" s="3" t="s">
        <v>37</v>
      </c>
      <c r="G32" s="3" t="s">
        <v>306</v>
      </c>
      <c r="H32" s="60">
        <v>0.18099999999999999</v>
      </c>
      <c r="I32" s="3">
        <v>2</v>
      </c>
      <c r="J32" s="8" t="s">
        <v>377</v>
      </c>
      <c r="K32" s="18">
        <v>42282</v>
      </c>
      <c r="L32" s="10" t="s">
        <v>345</v>
      </c>
      <c r="M32" s="117">
        <v>0.05</v>
      </c>
      <c r="N32" s="117">
        <v>7.4999999999999997E-2</v>
      </c>
      <c r="O32" s="117">
        <v>0.05</v>
      </c>
      <c r="P32" s="117">
        <v>2.5000000000000001E-2</v>
      </c>
      <c r="Q32" s="117">
        <v>3.3737499999999998</v>
      </c>
      <c r="R32" s="117">
        <v>0.2</v>
      </c>
      <c r="S32" s="117">
        <v>0</v>
      </c>
      <c r="T32" s="117">
        <v>0</v>
      </c>
      <c r="U32" s="117">
        <v>0</v>
      </c>
      <c r="V32" s="117">
        <v>2.2562500000000001</v>
      </c>
      <c r="W32" s="117">
        <v>0</v>
      </c>
      <c r="X32" s="73">
        <v>0</v>
      </c>
      <c r="Y32" s="73">
        <v>0.18099999999999999</v>
      </c>
      <c r="Z32" s="73">
        <v>1.23688</v>
      </c>
      <c r="AA32" s="73">
        <v>68.98</v>
      </c>
      <c r="AB32" s="73">
        <v>1.226</v>
      </c>
      <c r="AC32" s="73">
        <f t="shared" si="0"/>
        <v>10.985477505919496</v>
      </c>
      <c r="AD32" s="73">
        <v>47.51</v>
      </c>
      <c r="AE32" s="73">
        <f t="shared" si="1"/>
        <v>7.4996053670086811</v>
      </c>
      <c r="AF32" s="73">
        <v>1.75</v>
      </c>
      <c r="AG32" s="73">
        <f t="shared" si="2"/>
        <v>0.27624309392265189</v>
      </c>
      <c r="AH32" s="73">
        <v>0</v>
      </c>
      <c r="AI32" s="73">
        <f t="shared" si="3"/>
        <v>0.27624309392265189</v>
      </c>
      <c r="AJ32" s="24"/>
    </row>
    <row r="33" spans="1:36" ht="26.25" customHeight="1">
      <c r="A33" s="6" t="s">
        <v>337</v>
      </c>
      <c r="B33" s="3">
        <v>437</v>
      </c>
      <c r="C33" s="3">
        <v>3628</v>
      </c>
      <c r="D33" s="3">
        <v>100</v>
      </c>
      <c r="E33" s="3" t="s">
        <v>170</v>
      </c>
      <c r="F33" s="3" t="s">
        <v>37</v>
      </c>
      <c r="G33" s="3" t="s">
        <v>307</v>
      </c>
      <c r="H33" s="60">
        <v>0.23</v>
      </c>
      <c r="I33" s="3">
        <v>2</v>
      </c>
      <c r="J33" s="8" t="s">
        <v>377</v>
      </c>
      <c r="K33" s="18">
        <v>42282</v>
      </c>
      <c r="L33" s="10" t="s">
        <v>345</v>
      </c>
      <c r="M33" s="117">
        <v>0.17499999999999999</v>
      </c>
      <c r="N33" s="117">
        <v>0</v>
      </c>
      <c r="O33" s="117">
        <v>0</v>
      </c>
      <c r="P33" s="117">
        <v>7.4999999999999997E-2</v>
      </c>
      <c r="Q33" s="117">
        <v>3.8260000000000001</v>
      </c>
      <c r="R33" s="117">
        <v>0.25</v>
      </c>
      <c r="S33" s="117">
        <v>0</v>
      </c>
      <c r="T33" s="117">
        <v>0</v>
      </c>
      <c r="U33" s="117">
        <v>0</v>
      </c>
      <c r="V33" s="117">
        <v>1.3948</v>
      </c>
      <c r="W33" s="117">
        <v>0</v>
      </c>
      <c r="X33" s="73">
        <v>0</v>
      </c>
      <c r="Y33" s="73">
        <v>0.23</v>
      </c>
      <c r="Z33" s="73">
        <v>1.1564000000000001</v>
      </c>
      <c r="AA33" s="73">
        <v>14.6</v>
      </c>
      <c r="AB33" s="73">
        <v>0.33600000000000002</v>
      </c>
      <c r="AC33" s="73">
        <f t="shared" si="0"/>
        <v>1.8345341614906832</v>
      </c>
      <c r="AD33" s="73">
        <v>2.0019999999999998</v>
      </c>
      <c r="AE33" s="73">
        <f t="shared" si="1"/>
        <v>0.24869565217391301</v>
      </c>
      <c r="AF33" s="73">
        <v>0</v>
      </c>
      <c r="AG33" s="73">
        <f t="shared" si="2"/>
        <v>0</v>
      </c>
      <c r="AH33" s="73">
        <v>0</v>
      </c>
      <c r="AI33" s="73">
        <f t="shared" si="3"/>
        <v>0</v>
      </c>
      <c r="AJ33" s="24"/>
    </row>
    <row r="34" spans="1:36" ht="27" customHeight="1">
      <c r="E34" s="81"/>
      <c r="F34" s="149" t="s">
        <v>346</v>
      </c>
      <c r="G34" s="149"/>
      <c r="H34" s="109">
        <f>SUM(H4:H33)</f>
        <v>406.47699999999998</v>
      </c>
      <c r="I34" s="103"/>
      <c r="J34" s="103"/>
      <c r="K34" s="103"/>
      <c r="L34" s="121"/>
      <c r="M34" s="122">
        <f t="shared" ref="M34:P34" si="4">SUM(M4:M33)</f>
        <v>247.39700000000011</v>
      </c>
      <c r="N34" s="122">
        <f t="shared" si="4"/>
        <v>95.072000000000003</v>
      </c>
      <c r="O34" s="122">
        <f t="shared" si="4"/>
        <v>43.847999999999999</v>
      </c>
      <c r="P34" s="122">
        <f t="shared" si="4"/>
        <v>21.710999999999999</v>
      </c>
      <c r="Q34" s="122" t="s">
        <v>347</v>
      </c>
      <c r="R34" s="122">
        <f t="shared" ref="R34:U34" si="5">SUM(R4:R33)</f>
        <v>375.6502386495925</v>
      </c>
      <c r="S34" s="122">
        <f t="shared" si="5"/>
        <v>25.148271245634465</v>
      </c>
      <c r="T34" s="122">
        <f t="shared" si="5"/>
        <v>4.7396402793946439</v>
      </c>
      <c r="U34" s="122">
        <f t="shared" si="5"/>
        <v>2.489849825378347</v>
      </c>
      <c r="V34" s="122" t="s">
        <v>347</v>
      </c>
      <c r="W34" s="122">
        <f t="shared" ref="W34:Y34" si="6">SUM(W4:W33)</f>
        <v>0</v>
      </c>
      <c r="X34" s="104">
        <f t="shared" si="6"/>
        <v>0</v>
      </c>
      <c r="Y34" s="104">
        <f t="shared" si="6"/>
        <v>406.47699999999998</v>
      </c>
      <c r="Z34" s="104" t="s">
        <v>347</v>
      </c>
      <c r="AA34" s="104">
        <f>SUM(AA4:AA33)</f>
        <v>2812.5889999999995</v>
      </c>
      <c r="AB34" s="104">
        <f>SUM(AB4:AB33)</f>
        <v>385.57400000000001</v>
      </c>
      <c r="AC34" s="104" t="s">
        <v>347</v>
      </c>
      <c r="AD34" s="104">
        <f>SUM(AD4:AD33)</f>
        <v>1885.21</v>
      </c>
      <c r="AE34" s="104" t="s">
        <v>347</v>
      </c>
      <c r="AF34" s="104">
        <f>SUM(AF4:AF33)</f>
        <v>20.577500000000001</v>
      </c>
      <c r="AG34" s="104" t="s">
        <v>347</v>
      </c>
      <c r="AH34" s="104">
        <f>SUM(AH4:AH33)</f>
        <v>15.1</v>
      </c>
      <c r="AI34" s="104" t="s">
        <v>347</v>
      </c>
      <c r="AJ34" s="24"/>
    </row>
    <row r="35" spans="1:36" ht="24.75" customHeight="1">
      <c r="E35" s="81"/>
      <c r="F35" s="149" t="s">
        <v>348</v>
      </c>
      <c r="G35" s="149"/>
      <c r="H35" s="103"/>
      <c r="I35" s="103"/>
      <c r="J35" s="103"/>
      <c r="K35" s="103"/>
      <c r="L35" s="121"/>
      <c r="M35" s="122" t="s">
        <v>347</v>
      </c>
      <c r="N35" s="122" t="s">
        <v>347</v>
      </c>
      <c r="O35" s="122" t="s">
        <v>347</v>
      </c>
      <c r="P35" s="122" t="s">
        <v>347</v>
      </c>
      <c r="Q35" s="122">
        <f>SUMPRODUCT(Q4:Q33,H4:H33)/H34</f>
        <v>2.6287837334707751</v>
      </c>
      <c r="R35" s="122" t="s">
        <v>347</v>
      </c>
      <c r="S35" s="122" t="s">
        <v>347</v>
      </c>
      <c r="T35" s="122" t="s">
        <v>347</v>
      </c>
      <c r="U35" s="122" t="s">
        <v>347</v>
      </c>
      <c r="V35" s="123">
        <v>4.16</v>
      </c>
      <c r="W35" s="122" t="s">
        <v>347</v>
      </c>
      <c r="X35" s="104" t="s">
        <v>347</v>
      </c>
      <c r="Y35" s="104" t="s">
        <v>347</v>
      </c>
      <c r="Z35" s="104">
        <f>SUMPRODUCT(Z4:Z33,H4:H33)/H34</f>
        <v>1.2720756005136826</v>
      </c>
      <c r="AA35" s="104" t="s">
        <v>347</v>
      </c>
      <c r="AB35" s="104" t="s">
        <v>347</v>
      </c>
      <c r="AC35" s="104">
        <f>SUMPRODUCT(AC4:AC33,H4:H33)/H34</f>
        <v>0.21124906381981198</v>
      </c>
      <c r="AD35" s="104" t="s">
        <v>347</v>
      </c>
      <c r="AE35" s="104">
        <f>SUMPRODUCT(AE4:AE33,H4:H33)/H34</f>
        <v>0.1325121540877906</v>
      </c>
      <c r="AF35" s="104" t="s">
        <v>347</v>
      </c>
      <c r="AG35" s="104">
        <f>SUMPRODUCT(AG4:AG33,H4:H33)/H34</f>
        <v>1.4464005870653725E-3</v>
      </c>
      <c r="AH35" s="104" t="s">
        <v>347</v>
      </c>
      <c r="AI35" s="104">
        <f>SUMPRODUCT(AI4:AI33,H4:H33)/H34</f>
        <v>1.4464005870653725E-3</v>
      </c>
    </row>
    <row r="36" spans="1:36" ht="38.25" customHeight="1"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</row>
    <row r="38" spans="1:36" ht="38.25" customHeight="1">
      <c r="A38" s="147" t="s">
        <v>423</v>
      </c>
      <c r="B38" s="147"/>
      <c r="C38" s="147"/>
      <c r="D38" s="147"/>
      <c r="E38" s="147"/>
      <c r="F38" s="147"/>
    </row>
    <row r="39" spans="1:36" ht="69.75" customHeight="1">
      <c r="A39" s="125" t="s">
        <v>344</v>
      </c>
      <c r="B39" s="125" t="s">
        <v>0</v>
      </c>
      <c r="C39" s="126" t="s">
        <v>1</v>
      </c>
      <c r="D39" s="127" t="s">
        <v>2</v>
      </c>
      <c r="E39" s="125" t="s">
        <v>3</v>
      </c>
      <c r="F39" s="125" t="s">
        <v>383</v>
      </c>
      <c r="G39" s="125" t="s">
        <v>384</v>
      </c>
      <c r="H39" s="130" t="s">
        <v>385</v>
      </c>
      <c r="I39" s="125" t="s">
        <v>4</v>
      </c>
      <c r="J39" s="125" t="s">
        <v>5</v>
      </c>
      <c r="K39" s="133" t="s">
        <v>6</v>
      </c>
      <c r="L39" s="125" t="s">
        <v>7</v>
      </c>
      <c r="M39" s="132" t="s">
        <v>386</v>
      </c>
      <c r="N39" s="132"/>
      <c r="O39" s="132"/>
      <c r="P39" s="132"/>
      <c r="Q39" s="131" t="s">
        <v>387</v>
      </c>
      <c r="R39" s="134" t="s">
        <v>390</v>
      </c>
      <c r="S39" s="135"/>
      <c r="T39" s="136"/>
      <c r="U39" s="131" t="s">
        <v>391</v>
      </c>
      <c r="V39" s="128" t="s">
        <v>360</v>
      </c>
      <c r="W39" s="128" t="s">
        <v>412</v>
      </c>
      <c r="X39" s="128" t="s">
        <v>413</v>
      </c>
      <c r="Y39" s="128" t="s">
        <v>361</v>
      </c>
      <c r="Z39" s="128" t="s">
        <v>362</v>
      </c>
      <c r="AA39" s="128" t="s">
        <v>414</v>
      </c>
      <c r="AB39" s="128" t="s">
        <v>398</v>
      </c>
      <c r="AC39" s="93" t="s">
        <v>364</v>
      </c>
    </row>
    <row r="40" spans="1:36" ht="38.25" customHeight="1">
      <c r="A40" s="125"/>
      <c r="B40" s="125"/>
      <c r="C40" s="126"/>
      <c r="D40" s="127"/>
      <c r="E40" s="125"/>
      <c r="F40" s="125"/>
      <c r="G40" s="125"/>
      <c r="H40" s="130"/>
      <c r="I40" s="125"/>
      <c r="J40" s="125"/>
      <c r="K40" s="133"/>
      <c r="L40" s="125"/>
      <c r="M40" s="91" t="s">
        <v>401</v>
      </c>
      <c r="N40" s="92" t="s">
        <v>402</v>
      </c>
      <c r="O40" s="92" t="s">
        <v>403</v>
      </c>
      <c r="P40" s="91" t="s">
        <v>404</v>
      </c>
      <c r="Q40" s="131"/>
      <c r="R40" s="91" t="s">
        <v>409</v>
      </c>
      <c r="S40" s="92" t="s">
        <v>410</v>
      </c>
      <c r="T40" s="91" t="s">
        <v>411</v>
      </c>
      <c r="U40" s="131"/>
      <c r="V40" s="129"/>
      <c r="W40" s="129"/>
      <c r="X40" s="129"/>
      <c r="Y40" s="129"/>
      <c r="Z40" s="129"/>
      <c r="AA40" s="129"/>
      <c r="AB40" s="129"/>
      <c r="AC40" s="94" t="s">
        <v>415</v>
      </c>
    </row>
    <row r="41" spans="1:36" ht="30" customHeight="1">
      <c r="A41" s="53" t="s">
        <v>337</v>
      </c>
      <c r="B41" s="53">
        <v>437</v>
      </c>
      <c r="C41" s="53">
        <v>32</v>
      </c>
      <c r="D41" s="53">
        <v>500</v>
      </c>
      <c r="E41" s="53" t="s">
        <v>349</v>
      </c>
      <c r="F41" s="53" t="s">
        <v>350</v>
      </c>
      <c r="G41" s="53" t="s">
        <v>351</v>
      </c>
      <c r="H41" s="53">
        <v>0.14499999999999999</v>
      </c>
      <c r="I41" s="53">
        <v>8</v>
      </c>
      <c r="J41" s="53" t="s">
        <v>378</v>
      </c>
      <c r="K41" s="18">
        <v>42282</v>
      </c>
      <c r="L41" s="52" t="s">
        <v>363</v>
      </c>
      <c r="M41" s="73">
        <v>2.7E-2</v>
      </c>
      <c r="N41" s="73">
        <v>0</v>
      </c>
      <c r="O41" s="74">
        <v>4.4999999999999998E-2</v>
      </c>
      <c r="P41" s="74">
        <v>7.2999999999999995E-2</v>
      </c>
      <c r="Q41" s="74">
        <v>6.0149999999999997</v>
      </c>
      <c r="R41" s="74">
        <v>0</v>
      </c>
      <c r="S41" s="74">
        <v>0</v>
      </c>
      <c r="T41" s="74">
        <v>0.14499999999999999</v>
      </c>
      <c r="U41" s="74">
        <v>1.3665</v>
      </c>
      <c r="V41" s="64">
        <v>0</v>
      </c>
      <c r="W41" s="64">
        <v>0</v>
      </c>
      <c r="X41" s="64">
        <v>0</v>
      </c>
      <c r="Y41" s="65">
        <v>0</v>
      </c>
      <c r="Z41" s="65">
        <v>0</v>
      </c>
      <c r="AA41" s="73">
        <v>0</v>
      </c>
      <c r="AB41" s="75">
        <v>0</v>
      </c>
      <c r="AC41" s="66">
        <v>1</v>
      </c>
    </row>
    <row r="42" spans="1:36" ht="30" customHeight="1">
      <c r="A42" s="53" t="s">
        <v>337</v>
      </c>
      <c r="B42" s="53">
        <v>437</v>
      </c>
      <c r="C42" s="53">
        <v>32</v>
      </c>
      <c r="D42" s="53">
        <v>500</v>
      </c>
      <c r="E42" s="53" t="s">
        <v>349</v>
      </c>
      <c r="F42" s="53" t="s">
        <v>351</v>
      </c>
      <c r="G42" s="53" t="s">
        <v>350</v>
      </c>
      <c r="H42" s="53">
        <v>0.14499999999999999</v>
      </c>
      <c r="I42" s="53">
        <v>8</v>
      </c>
      <c r="J42" s="53" t="s">
        <v>352</v>
      </c>
      <c r="K42" s="18">
        <v>42282</v>
      </c>
      <c r="L42" s="52" t="s">
        <v>363</v>
      </c>
      <c r="M42" s="73">
        <v>7.9000000000000001E-2</v>
      </c>
      <c r="N42" s="73">
        <v>1.7999999999999999E-2</v>
      </c>
      <c r="O42" s="74">
        <v>4.8000000000000001E-2</v>
      </c>
      <c r="P42" s="74">
        <v>0</v>
      </c>
      <c r="Q42" s="74">
        <v>2.5377800000000001</v>
      </c>
      <c r="R42" s="74">
        <v>0</v>
      </c>
      <c r="S42" s="74">
        <v>0</v>
      </c>
      <c r="T42" s="74">
        <v>0.14499999999999999</v>
      </c>
      <c r="U42" s="74">
        <v>1.1358900000000001</v>
      </c>
      <c r="V42" s="64">
        <v>0</v>
      </c>
      <c r="W42" s="64">
        <v>0</v>
      </c>
      <c r="X42" s="64">
        <v>0</v>
      </c>
      <c r="Y42" s="65">
        <v>0</v>
      </c>
      <c r="Z42" s="65">
        <v>0</v>
      </c>
      <c r="AA42" s="73">
        <v>0</v>
      </c>
      <c r="AB42" s="75">
        <v>0</v>
      </c>
      <c r="AC42" s="66">
        <v>0</v>
      </c>
    </row>
    <row r="43" spans="1:36" ht="30" customHeight="1">
      <c r="A43" s="53" t="s">
        <v>337</v>
      </c>
      <c r="B43" s="53">
        <v>437</v>
      </c>
      <c r="C43" s="53">
        <v>333</v>
      </c>
      <c r="D43" s="53">
        <v>400</v>
      </c>
      <c r="E43" s="53" t="s">
        <v>353</v>
      </c>
      <c r="F43" s="53" t="s">
        <v>354</v>
      </c>
      <c r="G43" s="53" t="s">
        <v>355</v>
      </c>
      <c r="H43" s="53">
        <v>0.61099999999999999</v>
      </c>
      <c r="I43" s="53">
        <v>4</v>
      </c>
      <c r="J43" s="53" t="s">
        <v>379</v>
      </c>
      <c r="K43" s="18">
        <v>42282</v>
      </c>
      <c r="L43" s="52" t="s">
        <v>363</v>
      </c>
      <c r="M43" s="73">
        <v>0.36399999999999999</v>
      </c>
      <c r="N43" s="73">
        <v>0.05</v>
      </c>
      <c r="O43" s="74">
        <v>0.11600000000000001</v>
      </c>
      <c r="P43" s="74">
        <v>8.1000000000000003E-2</v>
      </c>
      <c r="Q43" s="74">
        <v>2.8079499999999999</v>
      </c>
      <c r="R43" s="74">
        <v>0</v>
      </c>
      <c r="S43" s="74">
        <v>0</v>
      </c>
      <c r="T43" s="74">
        <v>0.61099999999999999</v>
      </c>
      <c r="U43" s="74">
        <v>1.40097</v>
      </c>
      <c r="V43" s="64">
        <v>0</v>
      </c>
      <c r="W43" s="64">
        <v>0</v>
      </c>
      <c r="X43" s="64">
        <v>0</v>
      </c>
      <c r="Y43" s="65">
        <v>0</v>
      </c>
      <c r="Z43" s="65">
        <v>0</v>
      </c>
      <c r="AA43" s="73">
        <v>0</v>
      </c>
      <c r="AB43" s="75">
        <v>0</v>
      </c>
      <c r="AC43" s="66">
        <v>6</v>
      </c>
    </row>
    <row r="44" spans="1:36" ht="30" customHeight="1">
      <c r="A44" s="53" t="s">
        <v>337</v>
      </c>
      <c r="B44" s="51">
        <v>437</v>
      </c>
      <c r="C44" s="51">
        <v>333</v>
      </c>
      <c r="D44" s="51">
        <v>400</v>
      </c>
      <c r="E44" s="51" t="s">
        <v>353</v>
      </c>
      <c r="F44" s="51" t="s">
        <v>355</v>
      </c>
      <c r="G44" s="51" t="s">
        <v>354</v>
      </c>
      <c r="H44" s="51">
        <v>0.61099999999999999</v>
      </c>
      <c r="I44" s="51">
        <v>4</v>
      </c>
      <c r="J44" s="51" t="s">
        <v>340</v>
      </c>
      <c r="K44" s="18">
        <v>42282</v>
      </c>
      <c r="L44" s="52" t="s">
        <v>363</v>
      </c>
      <c r="M44" s="75">
        <v>7.5999999999999998E-2</v>
      </c>
      <c r="N44" s="75">
        <v>6.6000000000000003E-2</v>
      </c>
      <c r="O44" s="75">
        <v>0.217</v>
      </c>
      <c r="P44" s="75">
        <v>0.252</v>
      </c>
      <c r="Q44" s="75">
        <v>5.0677099999999999</v>
      </c>
      <c r="R44" s="74">
        <v>0</v>
      </c>
      <c r="S44" s="74">
        <v>0</v>
      </c>
      <c r="T44" s="75">
        <v>0.61099999999999999</v>
      </c>
      <c r="U44" s="75">
        <v>1.2307900000000001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75">
        <v>0</v>
      </c>
      <c r="AB44" s="75">
        <v>0</v>
      </c>
      <c r="AC44" s="66">
        <v>0</v>
      </c>
    </row>
    <row r="45" spans="1:36" ht="30" customHeight="1">
      <c r="A45" s="53" t="s">
        <v>337</v>
      </c>
      <c r="B45" s="53">
        <v>437</v>
      </c>
      <c r="C45" s="53">
        <v>3621</v>
      </c>
      <c r="D45" s="53">
        <v>100</v>
      </c>
      <c r="E45" s="53" t="s">
        <v>169</v>
      </c>
      <c r="F45" s="53" t="s">
        <v>37</v>
      </c>
      <c r="G45" s="53" t="s">
        <v>306</v>
      </c>
      <c r="H45" s="53">
        <v>0.18099999999999999</v>
      </c>
      <c r="I45" s="53">
        <v>1</v>
      </c>
      <c r="J45" s="53" t="s">
        <v>377</v>
      </c>
      <c r="K45" s="18">
        <v>42282</v>
      </c>
      <c r="L45" s="52" t="s">
        <v>363</v>
      </c>
      <c r="M45" s="73">
        <v>4.2999999999999997E-2</v>
      </c>
      <c r="N45" s="73">
        <v>6.9000000000000006E-2</v>
      </c>
      <c r="O45" s="74">
        <v>4.2999999999999997E-2</v>
      </c>
      <c r="P45" s="74">
        <v>2.5999999999999999E-2</v>
      </c>
      <c r="Q45" s="74">
        <v>3.3737499999999998</v>
      </c>
      <c r="R45" s="74">
        <v>0</v>
      </c>
      <c r="S45" s="74">
        <v>0</v>
      </c>
      <c r="T45" s="74">
        <v>0.18099999999999999</v>
      </c>
      <c r="U45" s="74">
        <v>1.23688</v>
      </c>
      <c r="V45" s="64">
        <v>1</v>
      </c>
      <c r="W45" s="64">
        <v>2</v>
      </c>
      <c r="X45" s="64">
        <v>0</v>
      </c>
      <c r="Y45" s="65">
        <v>1</v>
      </c>
      <c r="Z45" s="65">
        <v>0</v>
      </c>
      <c r="AA45" s="73">
        <v>0</v>
      </c>
      <c r="AB45" s="75">
        <v>0</v>
      </c>
      <c r="AC45" s="66">
        <v>0</v>
      </c>
    </row>
    <row r="46" spans="1:36" s="49" customFormat="1" ht="20.25">
      <c r="A46" s="48"/>
      <c r="B46" s="48"/>
      <c r="C46" s="48"/>
      <c r="D46" s="48"/>
      <c r="E46" s="80"/>
      <c r="F46" s="151" t="s">
        <v>346</v>
      </c>
      <c r="G46" s="152"/>
      <c r="H46" s="111">
        <v>1.6930000000000001</v>
      </c>
      <c r="I46" s="112"/>
      <c r="J46" s="112"/>
      <c r="K46" s="112"/>
      <c r="L46" s="112"/>
      <c r="M46" s="113">
        <f t="shared" ref="M46:P46" si="7">SUM(M41:M45)</f>
        <v>0.58899999999999997</v>
      </c>
      <c r="N46" s="113">
        <f t="shared" si="7"/>
        <v>0.20300000000000001</v>
      </c>
      <c r="O46" s="113">
        <f t="shared" si="7"/>
        <v>0.46900000000000003</v>
      </c>
      <c r="P46" s="113">
        <f t="shared" si="7"/>
        <v>0.43200000000000005</v>
      </c>
      <c r="Q46" s="113" t="s">
        <v>347</v>
      </c>
      <c r="R46" s="113">
        <f>SUM(R41:R45)</f>
        <v>0</v>
      </c>
      <c r="S46" s="113">
        <f t="shared" ref="S46" si="8">SUM(S41:S45)</f>
        <v>0</v>
      </c>
      <c r="T46" s="113">
        <v>1.6930000000000001</v>
      </c>
      <c r="U46" s="113" t="s">
        <v>347</v>
      </c>
      <c r="V46" s="114">
        <v>1</v>
      </c>
      <c r="W46" s="114">
        <v>2</v>
      </c>
      <c r="X46" s="114">
        <v>0</v>
      </c>
      <c r="Y46" s="114">
        <v>1</v>
      </c>
      <c r="Z46" s="114">
        <v>0</v>
      </c>
      <c r="AA46" s="113">
        <v>0</v>
      </c>
      <c r="AB46" s="113" t="s">
        <v>347</v>
      </c>
      <c r="AC46" s="114">
        <v>7</v>
      </c>
      <c r="AD46" s="115"/>
    </row>
    <row r="47" spans="1:36" ht="20.25">
      <c r="A47" s="50"/>
      <c r="B47" s="50"/>
      <c r="C47" s="50"/>
      <c r="D47" s="50"/>
      <c r="E47" s="102"/>
      <c r="F47" s="139" t="s">
        <v>348</v>
      </c>
      <c r="G47" s="140"/>
      <c r="H47" s="106"/>
      <c r="I47" s="106"/>
      <c r="J47" s="106"/>
      <c r="K47" s="106"/>
      <c r="L47" s="106"/>
      <c r="M47" s="107" t="s">
        <v>347</v>
      </c>
      <c r="N47" s="107" t="s">
        <v>347</v>
      </c>
      <c r="O47" s="107" t="s">
        <v>347</v>
      </c>
      <c r="P47" s="107" t="s">
        <v>347</v>
      </c>
      <c r="Q47" s="107">
        <v>3.9355168989958651</v>
      </c>
      <c r="R47" s="107" t="s">
        <v>347</v>
      </c>
      <c r="S47" s="107" t="s">
        <v>347</v>
      </c>
      <c r="T47" s="107" t="s">
        <v>347</v>
      </c>
      <c r="U47" s="107">
        <v>1.296353922031896</v>
      </c>
      <c r="V47" s="108" t="s">
        <v>347</v>
      </c>
      <c r="W47" s="108" t="s">
        <v>347</v>
      </c>
      <c r="X47" s="108" t="s">
        <v>347</v>
      </c>
      <c r="Y47" s="108" t="s">
        <v>347</v>
      </c>
      <c r="Z47" s="108" t="s">
        <v>347</v>
      </c>
      <c r="AA47" s="107" t="s">
        <v>347</v>
      </c>
      <c r="AB47" s="107">
        <v>0</v>
      </c>
      <c r="AC47" s="108" t="s">
        <v>347</v>
      </c>
      <c r="AD47" s="81"/>
    </row>
  </sheetData>
  <mergeCells count="55">
    <mergeCell ref="F46:G46"/>
    <mergeCell ref="F47:G47"/>
    <mergeCell ref="G39:G40"/>
    <mergeCell ref="K2:K3"/>
    <mergeCell ref="F2:F3"/>
    <mergeCell ref="I2:I3"/>
    <mergeCell ref="J2:J3"/>
    <mergeCell ref="H39:H40"/>
    <mergeCell ref="G2:G3"/>
    <mergeCell ref="H2:H3"/>
    <mergeCell ref="F34:G34"/>
    <mergeCell ref="F35:G35"/>
    <mergeCell ref="A38:F38"/>
    <mergeCell ref="A2:A3"/>
    <mergeCell ref="B2:B3"/>
    <mergeCell ref="C2:C3"/>
    <mergeCell ref="D2:D3"/>
    <mergeCell ref="E2:E3"/>
    <mergeCell ref="AG2:AG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  <mergeCell ref="AC2:AC3"/>
    <mergeCell ref="AH2:AH3"/>
    <mergeCell ref="V2:V3"/>
    <mergeCell ref="Z39:Z40"/>
    <mergeCell ref="AA39:AA40"/>
    <mergeCell ref="AB39:AB40"/>
    <mergeCell ref="X39:X40"/>
    <mergeCell ref="Y39:Y40"/>
    <mergeCell ref="V39:V40"/>
    <mergeCell ref="W39:W40"/>
    <mergeCell ref="A39:A40"/>
    <mergeCell ref="B39:B40"/>
    <mergeCell ref="C39:C40"/>
    <mergeCell ref="D39:D40"/>
    <mergeCell ref="E39:E40"/>
    <mergeCell ref="U39:U40"/>
    <mergeCell ref="M39:P39"/>
    <mergeCell ref="Q39:Q40"/>
    <mergeCell ref="F39:F40"/>
    <mergeCell ref="I39:I40"/>
    <mergeCell ref="J39:J40"/>
    <mergeCell ref="K39:K40"/>
    <mergeCell ref="L39:L40"/>
    <mergeCell ref="R39:T39"/>
  </mergeCells>
  <printOptions horizontalCentered="1"/>
  <pageMargins left="0.63522727272727275" right="0.25" top="0.75" bottom="0.75" header="0.3" footer="0.3"/>
  <pageSetup paperSize="8" scale="4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1"/>
  <sheetViews>
    <sheetView tabSelected="1" zoomScale="50" zoomScaleNormal="50" zoomScalePageLayoutView="40" workbookViewId="0">
      <selection activeCell="A4" sqref="A4:XFD26"/>
    </sheetView>
  </sheetViews>
  <sheetFormatPr defaultRowHeight="15"/>
  <cols>
    <col min="1" max="1" width="35.28515625" customWidth="1"/>
    <col min="5" max="5" width="25.28515625" bestFit="1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0.57031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2.85546875" customWidth="1"/>
    <col min="35" max="35" width="9" customWidth="1"/>
  </cols>
  <sheetData>
    <row r="1" spans="1:36" ht="20.25">
      <c r="A1" s="153" t="s">
        <v>424</v>
      </c>
      <c r="B1" s="153"/>
      <c r="C1" s="153"/>
      <c r="D1" s="153"/>
      <c r="E1" s="153"/>
      <c r="F1" s="153"/>
    </row>
    <row r="2" spans="1:36" ht="24" customHeight="1">
      <c r="A2" s="125" t="s">
        <v>344</v>
      </c>
      <c r="B2" s="125" t="s">
        <v>0</v>
      </c>
      <c r="C2" s="126" t="s">
        <v>1</v>
      </c>
      <c r="D2" s="127" t="s">
        <v>2</v>
      </c>
      <c r="E2" s="125" t="s">
        <v>3</v>
      </c>
      <c r="F2" s="125" t="s">
        <v>383</v>
      </c>
      <c r="G2" s="125" t="s">
        <v>384</v>
      </c>
      <c r="H2" s="130" t="s">
        <v>385</v>
      </c>
      <c r="I2" s="125" t="s">
        <v>4</v>
      </c>
      <c r="J2" s="125" t="s">
        <v>5</v>
      </c>
      <c r="K2" s="133" t="s">
        <v>6</v>
      </c>
      <c r="L2" s="125" t="s">
        <v>7</v>
      </c>
      <c r="M2" s="132" t="s">
        <v>386</v>
      </c>
      <c r="N2" s="132"/>
      <c r="O2" s="132"/>
      <c r="P2" s="132"/>
      <c r="Q2" s="131" t="s">
        <v>387</v>
      </c>
      <c r="R2" s="132" t="s">
        <v>388</v>
      </c>
      <c r="S2" s="132"/>
      <c r="T2" s="132"/>
      <c r="U2" s="132"/>
      <c r="V2" s="131" t="s">
        <v>389</v>
      </c>
      <c r="W2" s="134" t="s">
        <v>390</v>
      </c>
      <c r="X2" s="135"/>
      <c r="Y2" s="136"/>
      <c r="Z2" s="131" t="s">
        <v>391</v>
      </c>
      <c r="AA2" s="148" t="s">
        <v>392</v>
      </c>
      <c r="AB2" s="148" t="s">
        <v>393</v>
      </c>
      <c r="AC2" s="141" t="s">
        <v>394</v>
      </c>
      <c r="AD2" s="128" t="s">
        <v>395</v>
      </c>
      <c r="AE2" s="143" t="s">
        <v>396</v>
      </c>
      <c r="AF2" s="128" t="s">
        <v>397</v>
      </c>
      <c r="AG2" s="141" t="s">
        <v>398</v>
      </c>
      <c r="AH2" s="128" t="s">
        <v>399</v>
      </c>
      <c r="AI2" s="128" t="s">
        <v>400</v>
      </c>
    </row>
    <row r="3" spans="1:36" ht="45" customHeight="1">
      <c r="A3" s="125"/>
      <c r="B3" s="125"/>
      <c r="C3" s="126"/>
      <c r="D3" s="127"/>
      <c r="E3" s="125"/>
      <c r="F3" s="125"/>
      <c r="G3" s="125"/>
      <c r="H3" s="130"/>
      <c r="I3" s="125"/>
      <c r="J3" s="125"/>
      <c r="K3" s="133"/>
      <c r="L3" s="125"/>
      <c r="M3" s="96" t="s">
        <v>401</v>
      </c>
      <c r="N3" s="97" t="s">
        <v>402</v>
      </c>
      <c r="O3" s="97" t="s">
        <v>403</v>
      </c>
      <c r="P3" s="96" t="s">
        <v>404</v>
      </c>
      <c r="Q3" s="131"/>
      <c r="R3" s="96" t="s">
        <v>405</v>
      </c>
      <c r="S3" s="97" t="s">
        <v>406</v>
      </c>
      <c r="T3" s="97" t="s">
        <v>407</v>
      </c>
      <c r="U3" s="96" t="s">
        <v>408</v>
      </c>
      <c r="V3" s="131"/>
      <c r="W3" s="96" t="s">
        <v>409</v>
      </c>
      <c r="X3" s="97" t="s">
        <v>410</v>
      </c>
      <c r="Y3" s="96" t="s">
        <v>411</v>
      </c>
      <c r="Z3" s="131"/>
      <c r="AA3" s="148"/>
      <c r="AB3" s="148"/>
      <c r="AC3" s="142"/>
      <c r="AD3" s="129"/>
      <c r="AE3" s="144"/>
      <c r="AF3" s="129"/>
      <c r="AG3" s="142"/>
      <c r="AH3" s="129"/>
      <c r="AI3" s="129"/>
    </row>
    <row r="4" spans="1:36" ht="20.25">
      <c r="A4" s="6" t="s">
        <v>338</v>
      </c>
      <c r="B4" s="3">
        <v>438</v>
      </c>
      <c r="C4" s="3">
        <v>225</v>
      </c>
      <c r="D4" s="3">
        <v>101</v>
      </c>
      <c r="E4" s="59" t="s">
        <v>366</v>
      </c>
      <c r="F4" s="59" t="s">
        <v>221</v>
      </c>
      <c r="G4" s="59" t="s">
        <v>310</v>
      </c>
      <c r="H4" s="60">
        <v>23.2</v>
      </c>
      <c r="I4" s="3">
        <v>2</v>
      </c>
      <c r="J4" s="8" t="s">
        <v>377</v>
      </c>
      <c r="K4" s="18">
        <v>42282</v>
      </c>
      <c r="L4" s="10" t="s">
        <v>345</v>
      </c>
      <c r="M4" s="73">
        <v>16.475000000000001</v>
      </c>
      <c r="N4" s="73">
        <v>5.55</v>
      </c>
      <c r="O4" s="73">
        <v>1.05</v>
      </c>
      <c r="P4" s="73">
        <v>0.15</v>
      </c>
      <c r="Q4" s="73">
        <v>2.2240000000000002</v>
      </c>
      <c r="R4" s="73">
        <v>23.074999999999999</v>
      </c>
      <c r="S4" s="73">
        <v>0.125</v>
      </c>
      <c r="T4" s="73">
        <v>2.5000000000000001E-2</v>
      </c>
      <c r="U4" s="73">
        <v>0</v>
      </c>
      <c r="V4" s="73">
        <v>2.5019999999999998</v>
      </c>
      <c r="W4" s="73">
        <v>0</v>
      </c>
      <c r="X4" s="73">
        <v>0</v>
      </c>
      <c r="Y4" s="118">
        <v>23.2</v>
      </c>
      <c r="Z4" s="73">
        <v>1.351</v>
      </c>
      <c r="AA4" s="73">
        <v>28.411999999999999</v>
      </c>
      <c r="AB4" s="73">
        <v>36.26</v>
      </c>
      <c r="AC4" s="73">
        <f t="shared" ref="AC4:AC26" si="0">(AA4+AB4*0.5)/(3.5*H4*1000)*100</f>
        <v>5.7317733990147786E-2</v>
      </c>
      <c r="AD4" s="73">
        <v>26.984999999999999</v>
      </c>
      <c r="AE4" s="73">
        <f t="shared" ref="AE4:AE26" si="1">AD4/(3.5*H4*1000)*100</f>
        <v>3.3232758620689654E-2</v>
      </c>
      <c r="AF4" s="73">
        <v>0</v>
      </c>
      <c r="AG4" s="73">
        <v>0</v>
      </c>
      <c r="AH4" s="73">
        <v>0</v>
      </c>
      <c r="AI4" s="73">
        <v>0</v>
      </c>
      <c r="AJ4" s="23"/>
    </row>
    <row r="5" spans="1:36" s="54" customFormat="1" ht="20.25">
      <c r="A5" s="57" t="s">
        <v>338</v>
      </c>
      <c r="B5" s="59">
        <v>438</v>
      </c>
      <c r="C5" s="59">
        <v>225</v>
      </c>
      <c r="D5" s="59">
        <v>202</v>
      </c>
      <c r="E5" s="59" t="s">
        <v>172</v>
      </c>
      <c r="F5" s="59" t="s">
        <v>310</v>
      </c>
      <c r="G5" s="59" t="s">
        <v>311</v>
      </c>
      <c r="H5" s="60">
        <v>59.99</v>
      </c>
      <c r="I5" s="59">
        <v>2</v>
      </c>
      <c r="J5" s="61" t="s">
        <v>377</v>
      </c>
      <c r="K5" s="18">
        <v>42282</v>
      </c>
      <c r="L5" s="10" t="s">
        <v>345</v>
      </c>
      <c r="M5" s="73">
        <v>30.5</v>
      </c>
      <c r="N5" s="73">
        <v>15.125</v>
      </c>
      <c r="O5" s="73">
        <v>9.1750000000000007</v>
      </c>
      <c r="P5" s="73">
        <v>4.7249999999999996</v>
      </c>
      <c r="Q5" s="73">
        <v>2.8480099999999999</v>
      </c>
      <c r="R5" s="73">
        <v>52</v>
      </c>
      <c r="S5" s="73">
        <v>4.8250000000000002</v>
      </c>
      <c r="T5" s="73">
        <v>1.7749999999999999</v>
      </c>
      <c r="U5" s="73">
        <v>0.92500000000000004</v>
      </c>
      <c r="V5" s="73">
        <v>5.3104500000000003</v>
      </c>
      <c r="W5" s="73">
        <v>0</v>
      </c>
      <c r="X5" s="73">
        <v>0</v>
      </c>
      <c r="Y5" s="118">
        <v>59.99</v>
      </c>
      <c r="Z5" s="73">
        <v>1.46994</v>
      </c>
      <c r="AA5" s="73">
        <v>99.647000000000006</v>
      </c>
      <c r="AB5" s="73">
        <v>48.23</v>
      </c>
      <c r="AC5" s="73">
        <f t="shared" si="0"/>
        <v>5.8944109732574482E-2</v>
      </c>
      <c r="AD5" s="73">
        <v>85.6</v>
      </c>
      <c r="AE5" s="73">
        <f t="shared" si="1"/>
        <v>4.0768699545162289E-2</v>
      </c>
      <c r="AF5" s="73">
        <v>2.48</v>
      </c>
      <c r="AG5" s="73">
        <v>1.181E-3</v>
      </c>
      <c r="AH5" s="73">
        <v>0</v>
      </c>
      <c r="AI5" s="73">
        <v>0</v>
      </c>
      <c r="AJ5" s="23"/>
    </row>
    <row r="6" spans="1:36" ht="20.25">
      <c r="A6" s="6" t="s">
        <v>338</v>
      </c>
      <c r="B6" s="3">
        <v>438</v>
      </c>
      <c r="C6" s="3">
        <v>1118</v>
      </c>
      <c r="D6" s="3">
        <v>100</v>
      </c>
      <c r="E6" s="3" t="s">
        <v>173</v>
      </c>
      <c r="F6" s="3" t="s">
        <v>312</v>
      </c>
      <c r="G6" s="3" t="s">
        <v>37</v>
      </c>
      <c r="H6" s="60">
        <v>10.827</v>
      </c>
      <c r="I6" s="3">
        <v>2</v>
      </c>
      <c r="J6" s="3" t="s">
        <v>343</v>
      </c>
      <c r="K6" s="18">
        <v>42282</v>
      </c>
      <c r="L6" s="10" t="s">
        <v>345</v>
      </c>
      <c r="M6" s="73">
        <v>5.65</v>
      </c>
      <c r="N6" s="73">
        <v>3.35</v>
      </c>
      <c r="O6" s="73">
        <v>1.325</v>
      </c>
      <c r="P6" s="73">
        <v>0.52500000000000002</v>
      </c>
      <c r="Q6" s="73">
        <v>2.8077000000000001</v>
      </c>
      <c r="R6" s="73">
        <v>6.9749999999999996</v>
      </c>
      <c r="S6" s="73">
        <v>2.4249999999999998</v>
      </c>
      <c r="T6" s="73">
        <v>0.9</v>
      </c>
      <c r="U6" s="73">
        <v>0.55000000000000004</v>
      </c>
      <c r="V6" s="73">
        <v>9.1943199999999994</v>
      </c>
      <c r="W6" s="73">
        <v>0</v>
      </c>
      <c r="X6" s="73">
        <v>0</v>
      </c>
      <c r="Y6" s="118">
        <v>10.827</v>
      </c>
      <c r="Z6" s="73">
        <v>1.29826</v>
      </c>
      <c r="AA6" s="73">
        <v>205.2</v>
      </c>
      <c r="AB6" s="73">
        <v>1.02</v>
      </c>
      <c r="AC6" s="73">
        <f t="shared" si="0"/>
        <v>0.54284922614099662</v>
      </c>
      <c r="AD6" s="73">
        <v>186.5</v>
      </c>
      <c r="AE6" s="73">
        <f t="shared" si="1"/>
        <v>0.49215585375186377</v>
      </c>
      <c r="AF6" s="73">
        <v>6.32</v>
      </c>
      <c r="AG6" s="73">
        <v>1.6677999999999998E-2</v>
      </c>
      <c r="AH6" s="73">
        <v>0</v>
      </c>
      <c r="AI6" s="73">
        <v>0</v>
      </c>
      <c r="AJ6" s="23"/>
    </row>
    <row r="7" spans="1:36" ht="20.25">
      <c r="A7" s="6" t="s">
        <v>338</v>
      </c>
      <c r="B7" s="3">
        <v>438</v>
      </c>
      <c r="C7" s="3">
        <v>1119</v>
      </c>
      <c r="D7" s="3">
        <v>101</v>
      </c>
      <c r="E7" s="3" t="s">
        <v>174</v>
      </c>
      <c r="F7" s="3" t="s">
        <v>37</v>
      </c>
      <c r="G7" s="3" t="s">
        <v>313</v>
      </c>
      <c r="H7" s="60">
        <v>26.847000000000001</v>
      </c>
      <c r="I7" s="3">
        <v>2</v>
      </c>
      <c r="J7" s="8" t="s">
        <v>377</v>
      </c>
      <c r="K7" s="18">
        <v>42282</v>
      </c>
      <c r="L7" s="10" t="s">
        <v>345</v>
      </c>
      <c r="M7" s="73">
        <v>8.9250000000000007</v>
      </c>
      <c r="N7" s="73">
        <v>7.4749999999999996</v>
      </c>
      <c r="O7" s="73">
        <v>6.05</v>
      </c>
      <c r="P7" s="73">
        <v>3.7250000000000001</v>
      </c>
      <c r="Q7" s="73">
        <v>3.41778</v>
      </c>
      <c r="R7" s="73">
        <v>21.65</v>
      </c>
      <c r="S7" s="73">
        <v>2.625</v>
      </c>
      <c r="T7" s="73">
        <v>1.05</v>
      </c>
      <c r="U7" s="73">
        <v>0.85</v>
      </c>
      <c r="V7" s="73">
        <v>5.6295400000000004</v>
      </c>
      <c r="W7" s="73">
        <v>0</v>
      </c>
      <c r="X7" s="73">
        <v>0</v>
      </c>
      <c r="Y7" s="118">
        <v>26.847000000000001</v>
      </c>
      <c r="Z7" s="73">
        <v>1.5714900000000001</v>
      </c>
      <c r="AA7" s="73">
        <v>67.91</v>
      </c>
      <c r="AB7" s="73">
        <v>6.58</v>
      </c>
      <c r="AC7" s="73">
        <f t="shared" si="0"/>
        <v>7.5773297362301734E-2</v>
      </c>
      <c r="AD7" s="73">
        <v>48.25</v>
      </c>
      <c r="AE7" s="73">
        <f t="shared" si="1"/>
        <v>5.1349179743413728E-2</v>
      </c>
      <c r="AF7" s="73">
        <v>0</v>
      </c>
      <c r="AG7" s="73">
        <v>0</v>
      </c>
      <c r="AH7" s="73">
        <v>0</v>
      </c>
      <c r="AI7" s="73">
        <v>0</v>
      </c>
      <c r="AJ7" s="23"/>
    </row>
    <row r="8" spans="1:36" ht="20.25">
      <c r="A8" s="6" t="s">
        <v>338</v>
      </c>
      <c r="B8" s="3">
        <v>438</v>
      </c>
      <c r="C8" s="3">
        <v>1119</v>
      </c>
      <c r="D8" s="3">
        <v>102</v>
      </c>
      <c r="E8" s="3" t="s">
        <v>175</v>
      </c>
      <c r="F8" s="3" t="s">
        <v>314</v>
      </c>
      <c r="G8" s="3" t="s">
        <v>313</v>
      </c>
      <c r="H8" s="60">
        <v>9.8610000000000007</v>
      </c>
      <c r="I8" s="3">
        <v>2</v>
      </c>
      <c r="J8" s="3" t="s">
        <v>343</v>
      </c>
      <c r="K8" s="18">
        <v>42282</v>
      </c>
      <c r="L8" s="10" t="s">
        <v>345</v>
      </c>
      <c r="M8" s="73">
        <v>4.0250000000000004</v>
      </c>
      <c r="N8" s="73">
        <v>3.5249999999999999</v>
      </c>
      <c r="O8" s="73">
        <v>1.95</v>
      </c>
      <c r="P8" s="73">
        <v>0.42499999999999999</v>
      </c>
      <c r="Q8" s="73">
        <v>2.9190700000000001</v>
      </c>
      <c r="R8" s="73">
        <v>9.0500000000000007</v>
      </c>
      <c r="S8" s="73">
        <v>0.65</v>
      </c>
      <c r="T8" s="73">
        <v>0.2</v>
      </c>
      <c r="U8" s="73">
        <v>2.5000000000000001E-2</v>
      </c>
      <c r="V8" s="73">
        <v>4.5862100000000003</v>
      </c>
      <c r="W8" s="73">
        <v>0</v>
      </c>
      <c r="X8" s="73">
        <v>0</v>
      </c>
      <c r="Y8" s="118">
        <v>9.8610000000000007</v>
      </c>
      <c r="Z8" s="73">
        <v>1.40151</v>
      </c>
      <c r="AA8" s="73">
        <v>109.8</v>
      </c>
      <c r="AB8" s="73">
        <v>9.6649999999999991</v>
      </c>
      <c r="AC8" s="73">
        <f t="shared" si="0"/>
        <v>0.33213814884030884</v>
      </c>
      <c r="AD8" s="73">
        <v>11.5</v>
      </c>
      <c r="AE8" s="73">
        <f t="shared" si="1"/>
        <v>3.3320294957045797E-2</v>
      </c>
      <c r="AF8" s="73">
        <v>0</v>
      </c>
      <c r="AG8" s="73">
        <v>0</v>
      </c>
      <c r="AH8" s="73">
        <v>0</v>
      </c>
      <c r="AI8" s="73">
        <v>0</v>
      </c>
      <c r="AJ8" s="23"/>
    </row>
    <row r="9" spans="1:36" ht="20.25">
      <c r="A9" s="6" t="s">
        <v>338</v>
      </c>
      <c r="B9" s="3">
        <v>438</v>
      </c>
      <c r="C9" s="3">
        <v>1145</v>
      </c>
      <c r="D9" s="3">
        <v>100</v>
      </c>
      <c r="E9" s="3" t="s">
        <v>176</v>
      </c>
      <c r="F9" s="3" t="s">
        <v>315</v>
      </c>
      <c r="G9" s="3" t="s">
        <v>37</v>
      </c>
      <c r="H9" s="60">
        <v>28.666</v>
      </c>
      <c r="I9" s="3">
        <v>2</v>
      </c>
      <c r="J9" s="3" t="s">
        <v>343</v>
      </c>
      <c r="K9" s="18">
        <v>42282</v>
      </c>
      <c r="L9" s="10" t="s">
        <v>345</v>
      </c>
      <c r="M9" s="73">
        <v>16.524999999999999</v>
      </c>
      <c r="N9" s="73">
        <v>6.3</v>
      </c>
      <c r="O9" s="73">
        <v>3.125</v>
      </c>
      <c r="P9" s="73">
        <v>2.7</v>
      </c>
      <c r="Q9" s="73">
        <v>2.7988599999999999</v>
      </c>
      <c r="R9" s="73">
        <v>27.175000000000001</v>
      </c>
      <c r="S9" s="73">
        <v>1.2749999999999999</v>
      </c>
      <c r="T9" s="73">
        <v>0.17499999999999999</v>
      </c>
      <c r="U9" s="73">
        <v>2.5000000000000001E-2</v>
      </c>
      <c r="V9" s="73">
        <v>4.2610799999999998</v>
      </c>
      <c r="W9" s="73">
        <v>0</v>
      </c>
      <c r="X9" s="73">
        <v>0</v>
      </c>
      <c r="Y9" s="118">
        <v>28.666</v>
      </c>
      <c r="Z9" s="73">
        <v>1.3281799999999999</v>
      </c>
      <c r="AA9" s="73">
        <v>61.558</v>
      </c>
      <c r="AB9" s="73">
        <v>14.326000000000001</v>
      </c>
      <c r="AC9" s="73">
        <f t="shared" si="0"/>
        <v>6.8494283920224053E-2</v>
      </c>
      <c r="AD9" s="73">
        <v>21.56</v>
      </c>
      <c r="AE9" s="73">
        <f t="shared" si="1"/>
        <v>2.14888718342287E-2</v>
      </c>
      <c r="AF9" s="73">
        <v>0</v>
      </c>
      <c r="AG9" s="73">
        <v>0</v>
      </c>
      <c r="AH9" s="73">
        <v>1.5580000000000001</v>
      </c>
      <c r="AI9" s="73">
        <v>1.5529999999999999E-3</v>
      </c>
      <c r="AJ9" s="23"/>
    </row>
    <row r="10" spans="1:36" ht="20.25">
      <c r="A10" s="6" t="s">
        <v>338</v>
      </c>
      <c r="B10" s="3">
        <v>438</v>
      </c>
      <c r="C10" s="3">
        <v>1411</v>
      </c>
      <c r="D10" s="3">
        <v>100</v>
      </c>
      <c r="E10" s="3" t="s">
        <v>177</v>
      </c>
      <c r="F10" s="3" t="s">
        <v>37</v>
      </c>
      <c r="G10" s="3" t="s">
        <v>297</v>
      </c>
      <c r="H10" s="60">
        <v>8</v>
      </c>
      <c r="I10" s="3">
        <v>2</v>
      </c>
      <c r="J10" s="8" t="s">
        <v>377</v>
      </c>
      <c r="K10" s="18">
        <v>42282</v>
      </c>
      <c r="L10" s="10" t="s">
        <v>345</v>
      </c>
      <c r="M10" s="73">
        <v>2.8</v>
      </c>
      <c r="N10" s="73">
        <v>1.875</v>
      </c>
      <c r="O10" s="73">
        <v>1.2749999999999999</v>
      </c>
      <c r="P10" s="73">
        <v>2.1</v>
      </c>
      <c r="Q10" s="73">
        <v>4.0904999999999996</v>
      </c>
      <c r="R10" s="73">
        <v>7.875</v>
      </c>
      <c r="S10" s="73">
        <v>0.125</v>
      </c>
      <c r="T10" s="73">
        <v>0.05</v>
      </c>
      <c r="U10" s="73">
        <v>0</v>
      </c>
      <c r="V10" s="73">
        <v>2.99411</v>
      </c>
      <c r="W10" s="73">
        <v>0</v>
      </c>
      <c r="X10" s="73">
        <v>0</v>
      </c>
      <c r="Y10" s="118">
        <v>8</v>
      </c>
      <c r="Z10" s="73">
        <v>1.6194999999999999</v>
      </c>
      <c r="AA10" s="73">
        <v>27.95</v>
      </c>
      <c r="AB10" s="73">
        <v>15.36</v>
      </c>
      <c r="AC10" s="73">
        <f t="shared" si="0"/>
        <v>0.12724999999999997</v>
      </c>
      <c r="AD10" s="73">
        <v>69.58</v>
      </c>
      <c r="AE10" s="73">
        <f t="shared" si="1"/>
        <v>0.24849999999999997</v>
      </c>
      <c r="AF10" s="73">
        <v>0</v>
      </c>
      <c r="AG10" s="73">
        <v>0</v>
      </c>
      <c r="AH10" s="73">
        <v>0</v>
      </c>
      <c r="AI10" s="73">
        <v>0</v>
      </c>
      <c r="AJ10" s="23"/>
    </row>
    <row r="11" spans="1:36" ht="20.25">
      <c r="A11" s="6" t="s">
        <v>338</v>
      </c>
      <c r="B11" s="3">
        <v>438</v>
      </c>
      <c r="C11" s="3">
        <v>1412</v>
      </c>
      <c r="D11" s="3">
        <v>100</v>
      </c>
      <c r="E11" s="3" t="s">
        <v>178</v>
      </c>
      <c r="F11" s="3" t="s">
        <v>316</v>
      </c>
      <c r="G11" s="3" t="s">
        <v>37</v>
      </c>
      <c r="H11" s="60">
        <v>15.768000000000001</v>
      </c>
      <c r="I11" s="3">
        <v>2</v>
      </c>
      <c r="J11" s="3" t="s">
        <v>343</v>
      </c>
      <c r="K11" s="18">
        <v>42282</v>
      </c>
      <c r="L11" s="10" t="s">
        <v>345</v>
      </c>
      <c r="M11" s="73">
        <v>2.125</v>
      </c>
      <c r="N11" s="73">
        <v>4.4749999999999996</v>
      </c>
      <c r="O11" s="73">
        <v>5.25</v>
      </c>
      <c r="P11" s="73">
        <v>3.9</v>
      </c>
      <c r="Q11" s="73">
        <v>4.2450299999999999</v>
      </c>
      <c r="R11" s="73">
        <v>13.675000000000001</v>
      </c>
      <c r="S11" s="73">
        <v>1.2749999999999999</v>
      </c>
      <c r="T11" s="73">
        <v>0.57499999999999996</v>
      </c>
      <c r="U11" s="73">
        <v>0.22500000000000001</v>
      </c>
      <c r="V11" s="73">
        <v>5.3484299999999996</v>
      </c>
      <c r="W11" s="73">
        <v>0</v>
      </c>
      <c r="X11" s="73">
        <v>0</v>
      </c>
      <c r="Y11" s="118">
        <v>15.768000000000001</v>
      </c>
      <c r="Z11" s="73">
        <v>1.47949</v>
      </c>
      <c r="AA11" s="73">
        <v>63.18</v>
      </c>
      <c r="AB11" s="73">
        <v>20.3</v>
      </c>
      <c r="AC11" s="73">
        <f t="shared" si="0"/>
        <v>0.13287308835254041</v>
      </c>
      <c r="AD11" s="73">
        <v>115.5</v>
      </c>
      <c r="AE11" s="73">
        <f t="shared" si="1"/>
        <v>0.20928462709284626</v>
      </c>
      <c r="AF11" s="73">
        <v>0</v>
      </c>
      <c r="AG11" s="73">
        <v>0</v>
      </c>
      <c r="AH11" s="73">
        <v>0</v>
      </c>
      <c r="AI11" s="73">
        <v>0</v>
      </c>
      <c r="AJ11" s="23"/>
    </row>
    <row r="12" spans="1:36" ht="20.25">
      <c r="A12" s="6" t="s">
        <v>338</v>
      </c>
      <c r="B12" s="3">
        <v>438</v>
      </c>
      <c r="C12" s="3">
        <v>3004</v>
      </c>
      <c r="D12" s="3">
        <v>201</v>
      </c>
      <c r="E12" s="3" t="s">
        <v>179</v>
      </c>
      <c r="F12" s="3" t="s">
        <v>286</v>
      </c>
      <c r="G12" s="3" t="s">
        <v>317</v>
      </c>
      <c r="H12" s="60">
        <v>31.35</v>
      </c>
      <c r="I12" s="3">
        <v>2</v>
      </c>
      <c r="J12" s="8" t="s">
        <v>377</v>
      </c>
      <c r="K12" s="18">
        <v>42282</v>
      </c>
      <c r="L12" s="10" t="s">
        <v>345</v>
      </c>
      <c r="M12" s="73">
        <v>18.625</v>
      </c>
      <c r="N12" s="73">
        <v>6.5250000000000004</v>
      </c>
      <c r="O12" s="73">
        <v>3.0249999999999999</v>
      </c>
      <c r="P12" s="73">
        <v>3.4249999999999998</v>
      </c>
      <c r="Q12" s="73">
        <v>2.80945</v>
      </c>
      <c r="R12" s="73">
        <v>30.45</v>
      </c>
      <c r="S12" s="73">
        <v>0.875</v>
      </c>
      <c r="T12" s="73">
        <v>0.2</v>
      </c>
      <c r="U12" s="73">
        <v>7.4999999999999997E-2</v>
      </c>
      <c r="V12" s="73">
        <v>4.4013099999999996</v>
      </c>
      <c r="W12" s="73">
        <v>0</v>
      </c>
      <c r="X12" s="73">
        <v>0</v>
      </c>
      <c r="Y12" s="118">
        <v>31.35</v>
      </c>
      <c r="Z12" s="73">
        <v>1.22872</v>
      </c>
      <c r="AA12" s="73">
        <v>38.198</v>
      </c>
      <c r="AB12" s="73">
        <v>1.02</v>
      </c>
      <c r="AC12" s="73">
        <f t="shared" si="0"/>
        <v>3.5277284119389379E-2</v>
      </c>
      <c r="AD12" s="73">
        <v>17.850000000000001</v>
      </c>
      <c r="AE12" s="73">
        <f t="shared" si="1"/>
        <v>1.6267942583732056E-2</v>
      </c>
      <c r="AF12" s="73">
        <v>0</v>
      </c>
      <c r="AG12" s="73">
        <v>0</v>
      </c>
      <c r="AH12" s="73">
        <v>0</v>
      </c>
      <c r="AI12" s="73">
        <v>0</v>
      </c>
      <c r="AJ12" s="23"/>
    </row>
    <row r="13" spans="1:36" ht="20.25">
      <c r="A13" s="6" t="s">
        <v>338</v>
      </c>
      <c r="B13" s="3">
        <v>438</v>
      </c>
      <c r="C13" s="3">
        <v>3004</v>
      </c>
      <c r="D13" s="3">
        <v>202</v>
      </c>
      <c r="E13" s="3" t="s">
        <v>180</v>
      </c>
      <c r="F13" s="3" t="s">
        <v>318</v>
      </c>
      <c r="G13" s="3" t="s">
        <v>317</v>
      </c>
      <c r="H13" s="60">
        <v>10.052</v>
      </c>
      <c r="I13" s="3">
        <v>2</v>
      </c>
      <c r="J13" s="3" t="s">
        <v>343</v>
      </c>
      <c r="K13" s="18">
        <v>42282</v>
      </c>
      <c r="L13" s="10" t="s">
        <v>345</v>
      </c>
      <c r="M13" s="73">
        <v>3.5</v>
      </c>
      <c r="N13" s="73">
        <v>3.4249999999999998</v>
      </c>
      <c r="O13" s="73">
        <v>1.85</v>
      </c>
      <c r="P13" s="73">
        <v>1.4750000000000001</v>
      </c>
      <c r="Q13" s="73">
        <v>3.3868999999999998</v>
      </c>
      <c r="R13" s="73">
        <v>8.0749999999999993</v>
      </c>
      <c r="S13" s="73">
        <v>1.425</v>
      </c>
      <c r="T13" s="73">
        <v>0.57499999999999996</v>
      </c>
      <c r="U13" s="73">
        <v>0.17499999999999999</v>
      </c>
      <c r="V13" s="73">
        <v>6.8861600000000003</v>
      </c>
      <c r="W13" s="73">
        <v>0</v>
      </c>
      <c r="X13" s="73">
        <v>0</v>
      </c>
      <c r="Y13" s="118">
        <v>10.052</v>
      </c>
      <c r="Z13" s="73">
        <v>1.2330300000000001</v>
      </c>
      <c r="AA13" s="73">
        <v>63.4</v>
      </c>
      <c r="AB13" s="73">
        <v>0</v>
      </c>
      <c r="AC13" s="73">
        <f t="shared" si="0"/>
        <v>0.18020578705019613</v>
      </c>
      <c r="AD13" s="73">
        <v>2.3199999999999998</v>
      </c>
      <c r="AE13" s="73">
        <f t="shared" si="1"/>
        <v>6.5942811665055997E-3</v>
      </c>
      <c r="AF13" s="73">
        <v>0</v>
      </c>
      <c r="AG13" s="73">
        <v>0</v>
      </c>
      <c r="AH13" s="73">
        <v>0</v>
      </c>
      <c r="AI13" s="73">
        <v>0</v>
      </c>
      <c r="AJ13" s="23"/>
    </row>
    <row r="14" spans="1:36" ht="20.25">
      <c r="A14" s="6" t="s">
        <v>338</v>
      </c>
      <c r="B14" s="3">
        <v>438</v>
      </c>
      <c r="C14" s="3">
        <v>3004</v>
      </c>
      <c r="D14" s="3">
        <v>203</v>
      </c>
      <c r="E14" s="3" t="s">
        <v>181</v>
      </c>
      <c r="F14" s="3" t="s">
        <v>319</v>
      </c>
      <c r="G14" s="3" t="s">
        <v>318</v>
      </c>
      <c r="H14" s="60">
        <v>36.966000000000001</v>
      </c>
      <c r="I14" s="3">
        <v>2</v>
      </c>
      <c r="J14" s="3" t="s">
        <v>343</v>
      </c>
      <c r="K14" s="18">
        <v>42282</v>
      </c>
      <c r="L14" s="10" t="s">
        <v>345</v>
      </c>
      <c r="M14" s="73">
        <v>18.274999999999999</v>
      </c>
      <c r="N14" s="73">
        <v>12.05</v>
      </c>
      <c r="O14" s="73">
        <v>5.5750000000000002</v>
      </c>
      <c r="P14" s="73">
        <v>1.925</v>
      </c>
      <c r="Q14" s="73">
        <v>2.8170899999999999</v>
      </c>
      <c r="R14" s="73">
        <v>36.35</v>
      </c>
      <c r="S14" s="73">
        <v>1.3</v>
      </c>
      <c r="T14" s="73">
        <v>0.17499999999999999</v>
      </c>
      <c r="U14" s="73">
        <v>0</v>
      </c>
      <c r="V14" s="73">
        <v>3.7426300000000001</v>
      </c>
      <c r="W14" s="73">
        <v>0</v>
      </c>
      <c r="X14" s="73">
        <v>0</v>
      </c>
      <c r="Y14" s="118">
        <v>36.966000000000001</v>
      </c>
      <c r="Z14" s="73">
        <v>1.31437</v>
      </c>
      <c r="AA14" s="73">
        <v>33.667999999999999</v>
      </c>
      <c r="AB14" s="73">
        <v>0.65900000000000003</v>
      </c>
      <c r="AC14" s="73">
        <f t="shared" si="0"/>
        <v>2.6277042224128737E-2</v>
      </c>
      <c r="AD14" s="73">
        <v>24.89</v>
      </c>
      <c r="AE14" s="73">
        <f t="shared" si="1"/>
        <v>1.9237755157248747E-2</v>
      </c>
      <c r="AF14" s="73">
        <v>0</v>
      </c>
      <c r="AG14" s="73">
        <v>0</v>
      </c>
      <c r="AH14" s="73">
        <v>0</v>
      </c>
      <c r="AI14" s="73">
        <v>0</v>
      </c>
      <c r="AJ14" s="23"/>
    </row>
    <row r="15" spans="1:36" ht="20.25">
      <c r="A15" s="6" t="s">
        <v>338</v>
      </c>
      <c r="B15" s="3">
        <v>438</v>
      </c>
      <c r="C15" s="3">
        <v>3006</v>
      </c>
      <c r="D15" s="3">
        <v>100</v>
      </c>
      <c r="E15" s="3" t="s">
        <v>182</v>
      </c>
      <c r="F15" s="3" t="s">
        <v>37</v>
      </c>
      <c r="G15" s="3" t="s">
        <v>320</v>
      </c>
      <c r="H15" s="60">
        <v>0.16800000000000001</v>
      </c>
      <c r="I15" s="3">
        <v>2</v>
      </c>
      <c r="J15" s="8" t="s">
        <v>377</v>
      </c>
      <c r="K15" s="18">
        <v>42282</v>
      </c>
      <c r="L15" s="10" t="s">
        <v>345</v>
      </c>
      <c r="M15" s="73">
        <v>0</v>
      </c>
      <c r="N15" s="73">
        <v>0.05</v>
      </c>
      <c r="O15" s="73">
        <v>0.05</v>
      </c>
      <c r="P15" s="73">
        <v>7.4999999999999997E-2</v>
      </c>
      <c r="Q15" s="73">
        <v>6.9785700000000004</v>
      </c>
      <c r="R15" s="73">
        <v>0.17499999999999999</v>
      </c>
      <c r="S15" s="73">
        <v>0</v>
      </c>
      <c r="T15" s="73">
        <v>0</v>
      </c>
      <c r="U15" s="73">
        <v>0</v>
      </c>
      <c r="V15" s="73">
        <v>2.1742900000000001</v>
      </c>
      <c r="W15" s="73">
        <v>0</v>
      </c>
      <c r="X15" s="73">
        <v>0</v>
      </c>
      <c r="Y15" s="118">
        <v>0.16800000000000001</v>
      </c>
      <c r="Z15" s="73">
        <v>1.0394300000000001</v>
      </c>
      <c r="AA15" s="73">
        <v>27.358000000000001</v>
      </c>
      <c r="AB15" s="73">
        <v>150.31</v>
      </c>
      <c r="AC15" s="73">
        <f t="shared" si="0"/>
        <v>17.434183673469388</v>
      </c>
      <c r="AD15" s="73">
        <v>87.54</v>
      </c>
      <c r="AE15" s="73">
        <f t="shared" si="1"/>
        <v>14.887755102040815</v>
      </c>
      <c r="AF15" s="73">
        <v>1.002</v>
      </c>
      <c r="AG15" s="73">
        <v>0.170408</v>
      </c>
      <c r="AH15" s="73">
        <v>0</v>
      </c>
      <c r="AI15" s="73">
        <v>0</v>
      </c>
      <c r="AJ15" s="23"/>
    </row>
    <row r="16" spans="1:36" ht="20.25">
      <c r="A16" s="6" t="s">
        <v>338</v>
      </c>
      <c r="B16" s="3">
        <v>438</v>
      </c>
      <c r="C16" s="3">
        <v>3196</v>
      </c>
      <c r="D16" s="3">
        <v>200</v>
      </c>
      <c r="E16" s="3" t="s">
        <v>183</v>
      </c>
      <c r="F16" s="3" t="s">
        <v>321</v>
      </c>
      <c r="G16" s="3" t="s">
        <v>60</v>
      </c>
      <c r="H16" s="60">
        <v>28.4</v>
      </c>
      <c r="I16" s="3">
        <v>2</v>
      </c>
      <c r="J16" s="8" t="s">
        <v>377</v>
      </c>
      <c r="K16" s="18">
        <v>42282</v>
      </c>
      <c r="L16" s="10" t="s">
        <v>345</v>
      </c>
      <c r="M16" s="73">
        <v>11.55</v>
      </c>
      <c r="N16" s="73">
        <v>6</v>
      </c>
      <c r="O16" s="73">
        <v>4.9000000000000004</v>
      </c>
      <c r="P16" s="73">
        <v>6</v>
      </c>
      <c r="Q16" s="73">
        <v>3.5225900000000001</v>
      </c>
      <c r="R16" s="73">
        <v>25.725000000000001</v>
      </c>
      <c r="S16" s="73">
        <v>1.575</v>
      </c>
      <c r="T16" s="73">
        <v>0.67500000000000004</v>
      </c>
      <c r="U16" s="73">
        <v>0.47499999999999998</v>
      </c>
      <c r="V16" s="73">
        <v>4.7084700000000002</v>
      </c>
      <c r="W16" s="73">
        <v>0</v>
      </c>
      <c r="X16" s="73">
        <v>0</v>
      </c>
      <c r="Y16" s="118">
        <v>28.4</v>
      </c>
      <c r="Z16" s="73">
        <v>1.4288700000000001</v>
      </c>
      <c r="AA16" s="73">
        <v>2.69</v>
      </c>
      <c r="AB16" s="73">
        <v>6.32</v>
      </c>
      <c r="AC16" s="73">
        <f t="shared" si="0"/>
        <v>5.8853118712273644E-3</v>
      </c>
      <c r="AD16" s="73">
        <v>8.2100000000000009</v>
      </c>
      <c r="AE16" s="73">
        <f t="shared" si="1"/>
        <v>8.2595573440643871E-3</v>
      </c>
      <c r="AF16" s="73">
        <v>0</v>
      </c>
      <c r="AG16" s="73">
        <v>0</v>
      </c>
      <c r="AH16" s="73">
        <v>0</v>
      </c>
      <c r="AI16" s="73">
        <v>0</v>
      </c>
      <c r="AJ16" s="23"/>
    </row>
    <row r="17" spans="1:36" ht="20.25">
      <c r="A17" s="6" t="s">
        <v>338</v>
      </c>
      <c r="B17" s="3">
        <v>438</v>
      </c>
      <c r="C17" s="3">
        <v>3212</v>
      </c>
      <c r="D17" s="3">
        <v>200</v>
      </c>
      <c r="E17" s="3" t="s">
        <v>184</v>
      </c>
      <c r="F17" s="3" t="s">
        <v>322</v>
      </c>
      <c r="G17" s="3" t="s">
        <v>323</v>
      </c>
      <c r="H17" s="60">
        <v>5.2089999999999996</v>
      </c>
      <c r="I17" s="3">
        <v>2</v>
      </c>
      <c r="J17" s="72" t="s">
        <v>377</v>
      </c>
      <c r="K17" s="18">
        <v>42282</v>
      </c>
      <c r="L17" s="10" t="s">
        <v>345</v>
      </c>
      <c r="M17" s="73">
        <v>3.75</v>
      </c>
      <c r="N17" s="73">
        <v>1.425</v>
      </c>
      <c r="O17" s="73">
        <v>0.125</v>
      </c>
      <c r="P17" s="73">
        <v>0</v>
      </c>
      <c r="Q17" s="73">
        <v>2.23651</v>
      </c>
      <c r="R17" s="73">
        <v>4.9249999999999998</v>
      </c>
      <c r="S17" s="73">
        <v>0.15</v>
      </c>
      <c r="T17" s="73">
        <v>0.2</v>
      </c>
      <c r="U17" s="73">
        <v>2.5000000000000001E-2</v>
      </c>
      <c r="V17" s="73">
        <v>4.1627299999999998</v>
      </c>
      <c r="W17" s="73">
        <v>0</v>
      </c>
      <c r="X17" s="73">
        <v>0</v>
      </c>
      <c r="Y17" s="118">
        <v>5.2089999999999996</v>
      </c>
      <c r="Z17" s="73">
        <v>1.1645799999999999</v>
      </c>
      <c r="AA17" s="73">
        <v>67.998000000000005</v>
      </c>
      <c r="AB17" s="73">
        <v>15.2</v>
      </c>
      <c r="AC17" s="73">
        <f t="shared" si="0"/>
        <v>0.41465595260949462</v>
      </c>
      <c r="AD17" s="73">
        <v>18.225000000000001</v>
      </c>
      <c r="AE17" s="73">
        <f t="shared" si="1"/>
        <v>9.9964347420673047E-2</v>
      </c>
      <c r="AF17" s="73">
        <v>0</v>
      </c>
      <c r="AG17" s="73">
        <v>0</v>
      </c>
      <c r="AH17" s="73">
        <v>1.8</v>
      </c>
      <c r="AI17" s="73">
        <v>9.8729999999999998E-3</v>
      </c>
      <c r="AJ17" s="23"/>
    </row>
    <row r="18" spans="1:36" ht="20.25">
      <c r="A18" s="6" t="s">
        <v>338</v>
      </c>
      <c r="B18" s="3">
        <v>438</v>
      </c>
      <c r="C18" s="3">
        <v>3327</v>
      </c>
      <c r="D18" s="3">
        <v>200</v>
      </c>
      <c r="E18" s="3" t="s">
        <v>185</v>
      </c>
      <c r="F18" s="3" t="s">
        <v>297</v>
      </c>
      <c r="G18" s="3" t="s">
        <v>324</v>
      </c>
      <c r="H18" s="60">
        <v>18.722999999999999</v>
      </c>
      <c r="I18" s="3">
        <v>2</v>
      </c>
      <c r="J18" s="72" t="s">
        <v>377</v>
      </c>
      <c r="K18" s="18">
        <v>42282</v>
      </c>
      <c r="L18" s="10" t="s">
        <v>345</v>
      </c>
      <c r="M18" s="73">
        <v>7.9749999999999996</v>
      </c>
      <c r="N18" s="73">
        <v>6.625</v>
      </c>
      <c r="O18" s="73">
        <v>3.2</v>
      </c>
      <c r="P18" s="73">
        <v>0.875</v>
      </c>
      <c r="Q18" s="73">
        <v>2.8899300000000001</v>
      </c>
      <c r="R18" s="73">
        <v>18.399999999999999</v>
      </c>
      <c r="S18" s="73">
        <v>0.27500000000000002</v>
      </c>
      <c r="T18" s="73">
        <v>0</v>
      </c>
      <c r="U18" s="73">
        <v>0</v>
      </c>
      <c r="V18" s="73">
        <v>2.5248900000000001</v>
      </c>
      <c r="W18" s="73">
        <v>0</v>
      </c>
      <c r="X18" s="73">
        <v>0</v>
      </c>
      <c r="Y18" s="118">
        <v>18.722999999999999</v>
      </c>
      <c r="Z18" s="73">
        <v>1.1171199999999999</v>
      </c>
      <c r="AA18" s="73">
        <v>230.5</v>
      </c>
      <c r="AB18" s="73">
        <v>174.2</v>
      </c>
      <c r="AC18" s="73">
        <f t="shared" si="0"/>
        <v>0.4846598148953542</v>
      </c>
      <c r="AD18" s="73">
        <v>112.20099999999999</v>
      </c>
      <c r="AE18" s="73">
        <f t="shared" si="1"/>
        <v>0.17121950847315373</v>
      </c>
      <c r="AF18" s="73">
        <v>0</v>
      </c>
      <c r="AG18" s="73">
        <v>0</v>
      </c>
      <c r="AH18" s="73">
        <v>0</v>
      </c>
      <c r="AI18" s="73">
        <v>0</v>
      </c>
      <c r="AJ18" s="23"/>
    </row>
    <row r="19" spans="1:36" ht="20.25">
      <c r="A19" s="6" t="s">
        <v>338</v>
      </c>
      <c r="B19" s="3">
        <v>438</v>
      </c>
      <c r="C19" s="3">
        <v>3329</v>
      </c>
      <c r="D19" s="3">
        <v>100</v>
      </c>
      <c r="E19" s="3" t="s">
        <v>186</v>
      </c>
      <c r="F19" s="3" t="s">
        <v>37</v>
      </c>
      <c r="G19" s="3" t="s">
        <v>325</v>
      </c>
      <c r="H19" s="60">
        <v>39.073999999999998</v>
      </c>
      <c r="I19" s="3">
        <v>2</v>
      </c>
      <c r="J19" s="72" t="s">
        <v>377</v>
      </c>
      <c r="K19" s="18">
        <v>42282</v>
      </c>
      <c r="L19" s="10" t="s">
        <v>345</v>
      </c>
      <c r="M19" s="73">
        <v>21.475000000000001</v>
      </c>
      <c r="N19" s="73">
        <v>12.2</v>
      </c>
      <c r="O19" s="73">
        <v>5.3250000000000002</v>
      </c>
      <c r="P19" s="73">
        <v>1.9750000000000001</v>
      </c>
      <c r="Q19" s="73">
        <v>2.7239300000000002</v>
      </c>
      <c r="R19" s="73">
        <v>39.125</v>
      </c>
      <c r="S19" s="73">
        <v>1.55</v>
      </c>
      <c r="T19" s="73">
        <v>0.22500000000000001</v>
      </c>
      <c r="U19" s="73">
        <v>7.4999999999999997E-2</v>
      </c>
      <c r="V19" s="73">
        <v>3.5368400000000002</v>
      </c>
      <c r="W19" s="73">
        <v>0</v>
      </c>
      <c r="X19" s="73">
        <v>0</v>
      </c>
      <c r="Y19" s="118">
        <v>39.073999999999998</v>
      </c>
      <c r="Z19" s="73">
        <v>1.3973100000000001</v>
      </c>
      <c r="AA19" s="73">
        <v>67.64</v>
      </c>
      <c r="AB19" s="73">
        <v>14.56</v>
      </c>
      <c r="AC19" s="73">
        <f t="shared" si="0"/>
        <v>5.4782500603250975E-2</v>
      </c>
      <c r="AD19" s="73">
        <v>63.225000000000001</v>
      </c>
      <c r="AE19" s="73">
        <f t="shared" si="1"/>
        <v>4.6230961033643124E-2</v>
      </c>
      <c r="AF19" s="73">
        <v>0</v>
      </c>
      <c r="AG19" s="73">
        <v>0</v>
      </c>
      <c r="AH19" s="73">
        <v>0</v>
      </c>
      <c r="AI19" s="73">
        <v>0</v>
      </c>
      <c r="AJ19" s="23"/>
    </row>
    <row r="20" spans="1:36" ht="20.25">
      <c r="A20" s="6" t="s">
        <v>338</v>
      </c>
      <c r="B20" s="3">
        <v>438</v>
      </c>
      <c r="C20" s="3">
        <v>3330</v>
      </c>
      <c r="D20" s="3">
        <v>100</v>
      </c>
      <c r="E20" s="3" t="s">
        <v>187</v>
      </c>
      <c r="F20" s="3" t="s">
        <v>37</v>
      </c>
      <c r="G20" s="3" t="s">
        <v>326</v>
      </c>
      <c r="H20" s="60">
        <v>34.17</v>
      </c>
      <c r="I20" s="3">
        <v>2</v>
      </c>
      <c r="J20" s="72" t="s">
        <v>377</v>
      </c>
      <c r="K20" s="18">
        <v>42282</v>
      </c>
      <c r="L20" s="10" t="s">
        <v>345</v>
      </c>
      <c r="M20" s="73">
        <v>20.524999999999999</v>
      </c>
      <c r="N20" s="73">
        <v>9.1</v>
      </c>
      <c r="O20" s="73">
        <v>3.45</v>
      </c>
      <c r="P20" s="73">
        <v>1.1000000000000001</v>
      </c>
      <c r="Q20" s="73">
        <v>2.5938599999999998</v>
      </c>
      <c r="R20" s="73">
        <v>33.125</v>
      </c>
      <c r="S20" s="73">
        <v>0.875</v>
      </c>
      <c r="T20" s="73">
        <v>7.4999999999999997E-2</v>
      </c>
      <c r="U20" s="73">
        <v>0.1</v>
      </c>
      <c r="V20" s="73">
        <v>3.4674399999999999</v>
      </c>
      <c r="W20" s="73">
        <v>0</v>
      </c>
      <c r="X20" s="73">
        <v>0</v>
      </c>
      <c r="Y20" s="118">
        <v>34.17</v>
      </c>
      <c r="Z20" s="73">
        <v>1.31382</v>
      </c>
      <c r="AA20" s="73">
        <v>64.203000000000003</v>
      </c>
      <c r="AB20" s="73">
        <v>6.5579999999999998</v>
      </c>
      <c r="AC20" s="73">
        <f t="shared" si="0"/>
        <v>5.6425435845980178E-2</v>
      </c>
      <c r="AD20" s="73">
        <v>26.68</v>
      </c>
      <c r="AE20" s="73">
        <f t="shared" si="1"/>
        <v>2.2308624942514319E-2</v>
      </c>
      <c r="AF20" s="73">
        <v>0</v>
      </c>
      <c r="AG20" s="73">
        <v>0</v>
      </c>
      <c r="AH20" s="73">
        <v>0</v>
      </c>
      <c r="AI20" s="73">
        <v>0</v>
      </c>
      <c r="AJ20" s="23"/>
    </row>
    <row r="21" spans="1:36" ht="20.25">
      <c r="A21" s="6" t="s">
        <v>338</v>
      </c>
      <c r="B21" s="3">
        <v>438</v>
      </c>
      <c r="C21" s="3">
        <v>3331</v>
      </c>
      <c r="D21" s="3">
        <v>100</v>
      </c>
      <c r="E21" s="3" t="s">
        <v>188</v>
      </c>
      <c r="F21" s="3" t="s">
        <v>327</v>
      </c>
      <c r="G21" s="3" t="s">
        <v>37</v>
      </c>
      <c r="H21" s="60">
        <v>15.611000000000001</v>
      </c>
      <c r="I21" s="3">
        <v>2</v>
      </c>
      <c r="J21" s="3" t="s">
        <v>343</v>
      </c>
      <c r="K21" s="18">
        <v>42282</v>
      </c>
      <c r="L21" s="10" t="s">
        <v>345</v>
      </c>
      <c r="M21" s="73">
        <v>6.4749999999999996</v>
      </c>
      <c r="N21" s="73">
        <v>5.0250000000000004</v>
      </c>
      <c r="O21" s="73">
        <v>2.4500000000000002</v>
      </c>
      <c r="P21" s="73">
        <v>1.625</v>
      </c>
      <c r="Q21" s="73">
        <v>3.2148300000000001</v>
      </c>
      <c r="R21" s="73">
        <v>14.3</v>
      </c>
      <c r="S21" s="117">
        <v>0.8</v>
      </c>
      <c r="T21" s="117">
        <v>0.375</v>
      </c>
      <c r="U21" s="117">
        <v>0.1</v>
      </c>
      <c r="V21" s="117">
        <v>4.3983100000000004</v>
      </c>
      <c r="W21" s="117">
        <v>0</v>
      </c>
      <c r="X21" s="117">
        <v>0</v>
      </c>
      <c r="Y21" s="116">
        <v>15.611000000000001</v>
      </c>
      <c r="Z21" s="117">
        <v>1.31569</v>
      </c>
      <c r="AA21" s="117">
        <v>338.97</v>
      </c>
      <c r="AB21" s="117">
        <v>2.6</v>
      </c>
      <c r="AC21" s="73">
        <f t="shared" si="0"/>
        <v>0.62276599833450785</v>
      </c>
      <c r="AD21" s="73">
        <v>220.6</v>
      </c>
      <c r="AE21" s="73">
        <f t="shared" si="1"/>
        <v>0.4037446123154918</v>
      </c>
      <c r="AF21" s="73">
        <v>1.5</v>
      </c>
      <c r="AG21" s="73">
        <v>2.745E-3</v>
      </c>
      <c r="AH21" s="73">
        <v>0</v>
      </c>
      <c r="AI21" s="73">
        <v>0</v>
      </c>
      <c r="AJ21" s="23"/>
    </row>
    <row r="22" spans="1:36" ht="20.25">
      <c r="A22" s="6" t="s">
        <v>338</v>
      </c>
      <c r="B22" s="3">
        <v>438</v>
      </c>
      <c r="C22" s="3">
        <v>3332</v>
      </c>
      <c r="D22" s="3">
        <v>100</v>
      </c>
      <c r="E22" s="3" t="s">
        <v>189</v>
      </c>
      <c r="F22" s="3" t="s">
        <v>37</v>
      </c>
      <c r="G22" s="3" t="s">
        <v>328</v>
      </c>
      <c r="H22" s="60">
        <v>2.1280000000000001</v>
      </c>
      <c r="I22" s="3">
        <v>2</v>
      </c>
      <c r="J22" s="8" t="s">
        <v>377</v>
      </c>
      <c r="K22" s="18">
        <v>42282</v>
      </c>
      <c r="L22" s="10" t="s">
        <v>345</v>
      </c>
      <c r="M22" s="73">
        <v>0.82499999999999996</v>
      </c>
      <c r="N22" s="73">
        <v>1.0249999999999999</v>
      </c>
      <c r="O22" s="73">
        <v>0.2</v>
      </c>
      <c r="P22" s="73">
        <v>0.1</v>
      </c>
      <c r="Q22" s="73">
        <v>3.2770899999999998</v>
      </c>
      <c r="R22" s="73">
        <v>2.125</v>
      </c>
      <c r="S22" s="117">
        <v>0</v>
      </c>
      <c r="T22" s="117">
        <v>2.5000000000000001E-2</v>
      </c>
      <c r="U22" s="117">
        <v>0</v>
      </c>
      <c r="V22" s="117">
        <v>3.5234999999999999</v>
      </c>
      <c r="W22" s="117">
        <v>0</v>
      </c>
      <c r="X22" s="117">
        <v>0</v>
      </c>
      <c r="Y22" s="116">
        <v>2.1280000000000001</v>
      </c>
      <c r="Z22" s="117">
        <v>1.33853</v>
      </c>
      <c r="AA22" s="117">
        <v>2.41</v>
      </c>
      <c r="AB22" s="117">
        <v>15.97</v>
      </c>
      <c r="AC22" s="73">
        <f t="shared" si="0"/>
        <v>0.13956766917293234</v>
      </c>
      <c r="AD22" s="73">
        <v>0.25</v>
      </c>
      <c r="AE22" s="73">
        <f t="shared" si="1"/>
        <v>3.3566058002148227E-3</v>
      </c>
      <c r="AF22" s="73">
        <v>0</v>
      </c>
      <c r="AG22" s="73">
        <v>0</v>
      </c>
      <c r="AH22" s="73">
        <v>0</v>
      </c>
      <c r="AI22" s="73">
        <v>0</v>
      </c>
      <c r="AJ22" s="23"/>
    </row>
    <row r="23" spans="1:36" ht="20.25">
      <c r="A23" s="6" t="s">
        <v>338</v>
      </c>
      <c r="B23" s="3">
        <v>438</v>
      </c>
      <c r="C23" s="3">
        <v>3420</v>
      </c>
      <c r="D23" s="3">
        <v>100</v>
      </c>
      <c r="E23" s="3" t="s">
        <v>190</v>
      </c>
      <c r="F23" s="3" t="s">
        <v>37</v>
      </c>
      <c r="G23" s="3" t="s">
        <v>329</v>
      </c>
      <c r="H23" s="60">
        <v>4.0999999999999996</v>
      </c>
      <c r="I23" s="3">
        <v>2</v>
      </c>
      <c r="J23" s="8" t="s">
        <v>377</v>
      </c>
      <c r="K23" s="18">
        <v>42282</v>
      </c>
      <c r="L23" s="10" t="s">
        <v>345</v>
      </c>
      <c r="M23" s="73">
        <v>1.75</v>
      </c>
      <c r="N23" s="73">
        <v>1.4</v>
      </c>
      <c r="O23" s="73">
        <v>0.57499999999999996</v>
      </c>
      <c r="P23" s="73">
        <v>0.35</v>
      </c>
      <c r="Q23" s="73">
        <v>3.1023900000000002</v>
      </c>
      <c r="R23" s="73">
        <v>3.9</v>
      </c>
      <c r="S23" s="117">
        <v>0.125</v>
      </c>
      <c r="T23" s="117">
        <v>0.05</v>
      </c>
      <c r="U23" s="117">
        <v>0</v>
      </c>
      <c r="V23" s="117">
        <v>4.5577699999999997</v>
      </c>
      <c r="W23" s="117">
        <v>0</v>
      </c>
      <c r="X23" s="117">
        <v>0</v>
      </c>
      <c r="Y23" s="116">
        <v>4.0999999999999996</v>
      </c>
      <c r="Z23" s="117">
        <v>1.4407399999999999</v>
      </c>
      <c r="AA23" s="117">
        <v>305.60000000000002</v>
      </c>
      <c r="AB23" s="117">
        <v>20.32</v>
      </c>
      <c r="AC23" s="73">
        <f t="shared" si="0"/>
        <v>2.2004181184668998</v>
      </c>
      <c r="AD23" s="73">
        <v>175.21</v>
      </c>
      <c r="AE23" s="73">
        <f t="shared" si="1"/>
        <v>1.2209756097560978</v>
      </c>
      <c r="AF23" s="73">
        <v>2.4700000000000002</v>
      </c>
      <c r="AG23" s="73">
        <v>1.7212999999999999E-2</v>
      </c>
      <c r="AH23" s="73">
        <v>0</v>
      </c>
      <c r="AI23" s="73">
        <v>0</v>
      </c>
      <c r="AJ23" s="23"/>
    </row>
    <row r="24" spans="1:36" ht="20.25">
      <c r="A24" s="6" t="s">
        <v>338</v>
      </c>
      <c r="B24" s="3">
        <v>438</v>
      </c>
      <c r="C24" s="3">
        <v>3475</v>
      </c>
      <c r="D24" s="3">
        <v>100</v>
      </c>
      <c r="E24" s="3" t="s">
        <v>191</v>
      </c>
      <c r="F24" s="3" t="s">
        <v>330</v>
      </c>
      <c r="G24" s="3" t="s">
        <v>37</v>
      </c>
      <c r="H24" s="60">
        <v>25.007000000000001</v>
      </c>
      <c r="I24" s="3">
        <v>2</v>
      </c>
      <c r="J24" s="3" t="s">
        <v>343</v>
      </c>
      <c r="K24" s="18">
        <v>42282</v>
      </c>
      <c r="L24" s="10" t="s">
        <v>345</v>
      </c>
      <c r="M24" s="73">
        <v>16.149999999999999</v>
      </c>
      <c r="N24" s="73">
        <v>4.7249999999999996</v>
      </c>
      <c r="O24" s="73">
        <v>2.2000000000000002</v>
      </c>
      <c r="P24" s="73">
        <v>1.625</v>
      </c>
      <c r="Q24" s="73">
        <v>2.5737199999999998</v>
      </c>
      <c r="R24" s="73">
        <v>22.274999999999999</v>
      </c>
      <c r="S24" s="117">
        <v>1.35</v>
      </c>
      <c r="T24" s="117">
        <v>0.72499999999999998</v>
      </c>
      <c r="U24" s="117">
        <v>0.35</v>
      </c>
      <c r="V24" s="117">
        <v>4.2085299999999997</v>
      </c>
      <c r="W24" s="117">
        <v>0</v>
      </c>
      <c r="X24" s="117">
        <v>0</v>
      </c>
      <c r="Y24" s="116">
        <v>25.007000000000001</v>
      </c>
      <c r="Z24" s="117">
        <v>1.43208</v>
      </c>
      <c r="AA24" s="117">
        <v>94.28</v>
      </c>
      <c r="AB24" s="117">
        <v>6.32</v>
      </c>
      <c r="AC24" s="73">
        <f t="shared" si="0"/>
        <v>0.11132882792818011</v>
      </c>
      <c r="AD24" s="73">
        <v>95.32</v>
      </c>
      <c r="AE24" s="73">
        <f t="shared" si="1"/>
        <v>0.10890664899542413</v>
      </c>
      <c r="AF24" s="73">
        <v>0</v>
      </c>
      <c r="AG24" s="73">
        <v>0</v>
      </c>
      <c r="AH24" s="73">
        <v>0</v>
      </c>
      <c r="AI24" s="73">
        <v>0</v>
      </c>
      <c r="AJ24" s="23"/>
    </row>
    <row r="25" spans="1:36" ht="20.25">
      <c r="A25" s="6" t="s">
        <v>338</v>
      </c>
      <c r="B25" s="3">
        <v>438</v>
      </c>
      <c r="C25" s="3">
        <v>3600</v>
      </c>
      <c r="D25" s="3">
        <v>100</v>
      </c>
      <c r="E25" s="3" t="s">
        <v>192</v>
      </c>
      <c r="F25" s="3" t="s">
        <v>37</v>
      </c>
      <c r="G25" s="3" t="s">
        <v>331</v>
      </c>
      <c r="H25" s="60">
        <v>5.1340000000000003</v>
      </c>
      <c r="I25" s="3">
        <v>2</v>
      </c>
      <c r="J25" s="8" t="s">
        <v>377</v>
      </c>
      <c r="K25" s="18">
        <v>42282</v>
      </c>
      <c r="L25" s="10" t="s">
        <v>345</v>
      </c>
      <c r="M25" s="73">
        <v>2.8250000000000002</v>
      </c>
      <c r="N25" s="73">
        <v>1.175</v>
      </c>
      <c r="O25" s="73">
        <v>0.82499999999999996</v>
      </c>
      <c r="P25" s="73">
        <v>0.35</v>
      </c>
      <c r="Q25" s="73">
        <v>2.83691</v>
      </c>
      <c r="R25" s="73">
        <v>5.1749999999999998</v>
      </c>
      <c r="S25" s="117">
        <v>0</v>
      </c>
      <c r="T25" s="117">
        <v>0</v>
      </c>
      <c r="U25" s="117">
        <v>0</v>
      </c>
      <c r="V25" s="117">
        <v>2.3360500000000002</v>
      </c>
      <c r="W25" s="117">
        <v>0</v>
      </c>
      <c r="X25" s="117">
        <v>0</v>
      </c>
      <c r="Y25" s="116">
        <v>5.1340000000000003</v>
      </c>
      <c r="Z25" s="117">
        <v>1.2459499999999999</v>
      </c>
      <c r="AA25" s="117">
        <v>63.48</v>
      </c>
      <c r="AB25" s="117">
        <v>48.2</v>
      </c>
      <c r="AC25" s="73">
        <f t="shared" si="0"/>
        <v>0.48739495798319321</v>
      </c>
      <c r="AD25" s="73">
        <v>14.2</v>
      </c>
      <c r="AE25" s="73">
        <f t="shared" si="1"/>
        <v>7.9024987478435074E-2</v>
      </c>
      <c r="AF25" s="73">
        <v>0</v>
      </c>
      <c r="AG25" s="73">
        <v>0</v>
      </c>
      <c r="AH25" s="73">
        <v>0</v>
      </c>
      <c r="AI25" s="73">
        <v>0</v>
      </c>
      <c r="AJ25" s="23"/>
    </row>
    <row r="26" spans="1:36" ht="20.25">
      <c r="A26" s="6" t="s">
        <v>338</v>
      </c>
      <c r="B26" s="3">
        <v>438</v>
      </c>
      <c r="C26" s="3">
        <v>3600</v>
      </c>
      <c r="D26" s="3">
        <v>100</v>
      </c>
      <c r="E26" s="3" t="s">
        <v>192</v>
      </c>
      <c r="F26" s="3" t="s">
        <v>332</v>
      </c>
      <c r="G26" s="3" t="s">
        <v>333</v>
      </c>
      <c r="H26" s="60">
        <v>5.4909999999999997</v>
      </c>
      <c r="I26" s="3">
        <v>2</v>
      </c>
      <c r="J26" s="8" t="s">
        <v>377</v>
      </c>
      <c r="K26" s="18">
        <v>42282</v>
      </c>
      <c r="L26" s="10" t="s">
        <v>345</v>
      </c>
      <c r="M26" s="73">
        <v>1.45</v>
      </c>
      <c r="N26" s="73">
        <v>0.97499999999999998</v>
      </c>
      <c r="O26" s="73">
        <v>1.375</v>
      </c>
      <c r="P26" s="73">
        <v>1.3</v>
      </c>
      <c r="Q26" s="73">
        <v>4.0315700000000003</v>
      </c>
      <c r="R26" s="73">
        <v>4.7</v>
      </c>
      <c r="S26" s="117">
        <v>0.27500000000000002</v>
      </c>
      <c r="T26" s="117">
        <v>0.1</v>
      </c>
      <c r="U26" s="117">
        <v>2.5000000000000001E-2</v>
      </c>
      <c r="V26" s="117">
        <v>4.4352099999999997</v>
      </c>
      <c r="W26" s="117">
        <v>0</v>
      </c>
      <c r="X26" s="117">
        <v>0</v>
      </c>
      <c r="Y26" s="116">
        <v>5.4909999999999997</v>
      </c>
      <c r="Z26" s="117">
        <v>1.44855</v>
      </c>
      <c r="AA26" s="117">
        <v>19.22</v>
      </c>
      <c r="AB26" s="117">
        <v>1.32</v>
      </c>
      <c r="AC26" s="73">
        <f t="shared" si="0"/>
        <v>0.10344199599344381</v>
      </c>
      <c r="AD26" s="73">
        <v>150.31399999999999</v>
      </c>
      <c r="AE26" s="73">
        <f t="shared" si="1"/>
        <v>0.7821318000884564</v>
      </c>
      <c r="AF26" s="73">
        <v>26.321000000000002</v>
      </c>
      <c r="AG26" s="73">
        <v>0.136957</v>
      </c>
      <c r="AH26" s="73">
        <v>2</v>
      </c>
      <c r="AI26" s="73">
        <v>1.0407E-2</v>
      </c>
      <c r="AJ26" s="23"/>
    </row>
    <row r="27" spans="1:36" ht="20.25">
      <c r="E27" s="102"/>
      <c r="F27" s="149" t="s">
        <v>346</v>
      </c>
      <c r="G27" s="149"/>
      <c r="H27" s="109">
        <f>SUM(H4:H26)</f>
        <v>444.74200000000002</v>
      </c>
      <c r="I27" s="103"/>
      <c r="J27" s="103"/>
      <c r="K27" s="103"/>
      <c r="L27" s="103"/>
      <c r="M27" s="104">
        <f t="shared" ref="M27:P27" si="2">SUM(M4:M26)</f>
        <v>222.17499999999995</v>
      </c>
      <c r="N27" s="104">
        <f t="shared" si="2"/>
        <v>119.39999999999999</v>
      </c>
      <c r="O27" s="104">
        <f t="shared" si="2"/>
        <v>64.325000000000017</v>
      </c>
      <c r="P27" s="104">
        <f t="shared" si="2"/>
        <v>40.45000000000001</v>
      </c>
      <c r="Q27" s="104" t="s">
        <v>347</v>
      </c>
      <c r="R27" s="104">
        <f t="shared" ref="R27:U27" si="3">SUM(R4:R26)</f>
        <v>410.29999999999995</v>
      </c>
      <c r="S27" s="122">
        <f t="shared" si="3"/>
        <v>23.9</v>
      </c>
      <c r="T27" s="122">
        <f t="shared" si="3"/>
        <v>8.15</v>
      </c>
      <c r="U27" s="122">
        <f t="shared" si="3"/>
        <v>4.0000000000000009</v>
      </c>
      <c r="V27" s="122" t="s">
        <v>347</v>
      </c>
      <c r="W27" s="122">
        <f>SUM(W4:W26)</f>
        <v>0</v>
      </c>
      <c r="X27" s="122">
        <f t="shared" ref="X27" si="4">SUM(X4:X26)</f>
        <v>0</v>
      </c>
      <c r="Y27" s="122">
        <f>SUM(Y4:Y26)</f>
        <v>444.74200000000002</v>
      </c>
      <c r="Z27" s="122" t="s">
        <v>347</v>
      </c>
      <c r="AA27" s="122">
        <f>SUM(AA4:AA26)</f>
        <v>2083.2719999999999</v>
      </c>
      <c r="AB27" s="122">
        <f>SUM(AB4:AB26)</f>
        <v>615.29800000000023</v>
      </c>
      <c r="AC27" s="104" t="s">
        <v>347</v>
      </c>
      <c r="AD27" s="104">
        <f>SUM(AD4:AD26)</f>
        <v>1582.51</v>
      </c>
      <c r="AE27" s="104" t="s">
        <v>347</v>
      </c>
      <c r="AF27" s="104">
        <f>SUM(AF4:AF26)</f>
        <v>40.093000000000004</v>
      </c>
      <c r="AG27" s="104" t="s">
        <v>347</v>
      </c>
      <c r="AH27" s="104">
        <f>SUM(AH4:AH26)</f>
        <v>5.3580000000000005</v>
      </c>
      <c r="AI27" s="104" t="s">
        <v>347</v>
      </c>
      <c r="AJ27" s="110"/>
    </row>
    <row r="28" spans="1:36" ht="20.25">
      <c r="E28" s="102"/>
      <c r="F28" s="149" t="s">
        <v>348</v>
      </c>
      <c r="G28" s="149"/>
      <c r="H28" s="103"/>
      <c r="I28" s="103"/>
      <c r="J28" s="103"/>
      <c r="K28" s="103"/>
      <c r="L28" s="103"/>
      <c r="M28" s="104" t="s">
        <v>347</v>
      </c>
      <c r="N28" s="104" t="s">
        <v>347</v>
      </c>
      <c r="O28" s="104" t="s">
        <v>347</v>
      </c>
      <c r="P28" s="104" t="s">
        <v>347</v>
      </c>
      <c r="Q28" s="104">
        <f>SUMPRODUCT(Q4:Q26,H4:H26)/H27</f>
        <v>2.9511986927926754</v>
      </c>
      <c r="R28" s="104" t="s">
        <v>347</v>
      </c>
      <c r="S28" s="122" t="s">
        <v>347</v>
      </c>
      <c r="T28" s="122" t="s">
        <v>347</v>
      </c>
      <c r="U28" s="122" t="s">
        <v>347</v>
      </c>
      <c r="V28" s="122">
        <f>SUMPRODUCT(V4:V26,H4:H26)/H27</f>
        <v>4.3725900744701418</v>
      </c>
      <c r="W28" s="122" t="s">
        <v>347</v>
      </c>
      <c r="X28" s="122" t="s">
        <v>347</v>
      </c>
      <c r="Y28" s="122" t="s">
        <v>347</v>
      </c>
      <c r="Z28" s="122">
        <f>SUMPRODUCT(Z4:Z26,H4:H26)/H27</f>
        <v>1.3718897941728012</v>
      </c>
      <c r="AA28" s="122" t="s">
        <v>347</v>
      </c>
      <c r="AB28" s="122" t="s">
        <v>347</v>
      </c>
      <c r="AC28" s="104">
        <f>SUMPRODUCT(AC4:AC26,H4:H26)/H27</f>
        <v>0.15359922960149608</v>
      </c>
      <c r="AD28" s="104" t="s">
        <v>347</v>
      </c>
      <c r="AE28" s="104">
        <f>SUMPRODUCT(AE4:AE26,H4:H26)/H27</f>
        <v>0.10166472118345338</v>
      </c>
      <c r="AF28" s="104" t="s">
        <v>347</v>
      </c>
      <c r="AG28" s="104">
        <f>SUMPRODUCT(AG4:AG26,H4:H26)/H27</f>
        <v>2.5756636926577651E-3</v>
      </c>
      <c r="AH28" s="104" t="s">
        <v>347</v>
      </c>
      <c r="AI28" s="104">
        <f>SUMPRODUCT(AI4:AI26,H4:H26)/H27</f>
        <v>3.44225622945438E-4</v>
      </c>
      <c r="AJ28" s="102"/>
    </row>
    <row r="29" spans="1:36"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6"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6"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3" spans="1:30" ht="20.25">
      <c r="A33" s="147" t="s">
        <v>425</v>
      </c>
      <c r="B33" s="147"/>
      <c r="C33" s="147"/>
      <c r="D33" s="147"/>
      <c r="E33" s="147"/>
      <c r="F33" s="147"/>
    </row>
    <row r="34" spans="1:30" ht="88.5" customHeight="1">
      <c r="A34" s="125" t="s">
        <v>344</v>
      </c>
      <c r="B34" s="125" t="s">
        <v>0</v>
      </c>
      <c r="C34" s="126" t="s">
        <v>1</v>
      </c>
      <c r="D34" s="127" t="s">
        <v>2</v>
      </c>
      <c r="E34" s="125" t="s">
        <v>3</v>
      </c>
      <c r="F34" s="125" t="s">
        <v>383</v>
      </c>
      <c r="G34" s="125" t="s">
        <v>384</v>
      </c>
      <c r="H34" s="130" t="s">
        <v>385</v>
      </c>
      <c r="I34" s="125" t="s">
        <v>4</v>
      </c>
      <c r="J34" s="125" t="s">
        <v>5</v>
      </c>
      <c r="K34" s="133" t="s">
        <v>6</v>
      </c>
      <c r="L34" s="125" t="s">
        <v>7</v>
      </c>
      <c r="M34" s="132" t="s">
        <v>386</v>
      </c>
      <c r="N34" s="132"/>
      <c r="O34" s="132"/>
      <c r="P34" s="132"/>
      <c r="Q34" s="131" t="s">
        <v>387</v>
      </c>
      <c r="R34" s="134" t="s">
        <v>390</v>
      </c>
      <c r="S34" s="135"/>
      <c r="T34" s="136"/>
      <c r="U34" s="131" t="s">
        <v>391</v>
      </c>
      <c r="V34" s="128" t="s">
        <v>360</v>
      </c>
      <c r="W34" s="128" t="s">
        <v>412</v>
      </c>
      <c r="X34" s="128" t="s">
        <v>413</v>
      </c>
      <c r="Y34" s="128" t="s">
        <v>361</v>
      </c>
      <c r="Z34" s="128" t="s">
        <v>362</v>
      </c>
      <c r="AA34" s="128" t="s">
        <v>414</v>
      </c>
      <c r="AB34" s="128" t="s">
        <v>398</v>
      </c>
      <c r="AC34" s="98" t="s">
        <v>364</v>
      </c>
    </row>
    <row r="35" spans="1:30" ht="54" customHeight="1">
      <c r="A35" s="125"/>
      <c r="B35" s="125"/>
      <c r="C35" s="126"/>
      <c r="D35" s="127"/>
      <c r="E35" s="125"/>
      <c r="F35" s="125"/>
      <c r="G35" s="125"/>
      <c r="H35" s="130"/>
      <c r="I35" s="125"/>
      <c r="J35" s="125"/>
      <c r="K35" s="133"/>
      <c r="L35" s="125"/>
      <c r="M35" s="96" t="s">
        <v>401</v>
      </c>
      <c r="N35" s="97" t="s">
        <v>402</v>
      </c>
      <c r="O35" s="97" t="s">
        <v>403</v>
      </c>
      <c r="P35" s="96" t="s">
        <v>404</v>
      </c>
      <c r="Q35" s="131"/>
      <c r="R35" s="96" t="s">
        <v>409</v>
      </c>
      <c r="S35" s="97" t="s">
        <v>410</v>
      </c>
      <c r="T35" s="96" t="s">
        <v>411</v>
      </c>
      <c r="U35" s="131"/>
      <c r="V35" s="129"/>
      <c r="W35" s="129"/>
      <c r="X35" s="129"/>
      <c r="Y35" s="129"/>
      <c r="Z35" s="129"/>
      <c r="AA35" s="129"/>
      <c r="AB35" s="129"/>
      <c r="AC35" s="99" t="s">
        <v>415</v>
      </c>
    </row>
    <row r="36" spans="1:30" ht="20.25">
      <c r="A36" s="95" t="s">
        <v>338</v>
      </c>
      <c r="B36" s="59">
        <v>438</v>
      </c>
      <c r="C36" s="59">
        <v>11</v>
      </c>
      <c r="D36" s="59">
        <v>201</v>
      </c>
      <c r="E36" s="59" t="s">
        <v>356</v>
      </c>
      <c r="F36" s="59" t="s">
        <v>357</v>
      </c>
      <c r="G36" s="59" t="s">
        <v>358</v>
      </c>
      <c r="H36" s="60">
        <v>10.6</v>
      </c>
      <c r="I36" s="59">
        <v>8</v>
      </c>
      <c r="J36" s="59" t="s">
        <v>378</v>
      </c>
      <c r="K36" s="18">
        <v>42282</v>
      </c>
      <c r="L36" s="57" t="s">
        <v>363</v>
      </c>
      <c r="M36" s="73">
        <v>5.0750000000000002</v>
      </c>
      <c r="N36" s="73">
        <v>2.2749999999999999</v>
      </c>
      <c r="O36" s="74">
        <v>2.6</v>
      </c>
      <c r="P36" s="74">
        <v>0.65</v>
      </c>
      <c r="Q36" s="74">
        <v>2.9235600000000002</v>
      </c>
      <c r="R36" s="74">
        <v>0</v>
      </c>
      <c r="S36" s="74">
        <v>0</v>
      </c>
      <c r="T36" s="74">
        <v>10.6</v>
      </c>
      <c r="U36" s="74">
        <v>1.21238</v>
      </c>
      <c r="V36" s="64">
        <v>2</v>
      </c>
      <c r="W36" s="64">
        <v>5</v>
      </c>
      <c r="X36" s="64">
        <v>2</v>
      </c>
      <c r="Y36" s="65">
        <v>0</v>
      </c>
      <c r="Z36" s="65">
        <v>0</v>
      </c>
      <c r="AA36" s="73">
        <v>0</v>
      </c>
      <c r="AB36" s="75">
        <v>0</v>
      </c>
      <c r="AC36" s="66">
        <v>14</v>
      </c>
    </row>
    <row r="37" spans="1:30" ht="20.25">
      <c r="A37" s="95" t="s">
        <v>338</v>
      </c>
      <c r="B37" s="59">
        <v>438</v>
      </c>
      <c r="C37" s="59">
        <v>11</v>
      </c>
      <c r="D37" s="59">
        <v>201</v>
      </c>
      <c r="E37" s="59" t="s">
        <v>356</v>
      </c>
      <c r="F37" s="59" t="s">
        <v>358</v>
      </c>
      <c r="G37" s="59" t="s">
        <v>357</v>
      </c>
      <c r="H37" s="60">
        <v>10.6</v>
      </c>
      <c r="I37" s="59">
        <v>8</v>
      </c>
      <c r="J37" s="59" t="s">
        <v>352</v>
      </c>
      <c r="K37" s="18">
        <v>42282</v>
      </c>
      <c r="L37" s="57" t="s">
        <v>363</v>
      </c>
      <c r="M37" s="73">
        <v>4.3</v>
      </c>
      <c r="N37" s="73">
        <v>2.9</v>
      </c>
      <c r="O37" s="74">
        <v>2.75</v>
      </c>
      <c r="P37" s="74">
        <v>0.67500000000000004</v>
      </c>
      <c r="Q37" s="74">
        <v>3.0487299999999999</v>
      </c>
      <c r="R37" s="74">
        <v>0</v>
      </c>
      <c r="S37" s="74">
        <v>0</v>
      </c>
      <c r="T37" s="74">
        <v>10.625</v>
      </c>
      <c r="U37" s="74">
        <v>1.3113600000000001</v>
      </c>
      <c r="V37" s="64">
        <v>2</v>
      </c>
      <c r="W37" s="64">
        <v>13</v>
      </c>
      <c r="X37" s="64">
        <v>10</v>
      </c>
      <c r="Y37" s="65">
        <v>5</v>
      </c>
      <c r="Z37" s="65">
        <v>0</v>
      </c>
      <c r="AA37" s="73">
        <v>0</v>
      </c>
      <c r="AB37" s="75">
        <v>0</v>
      </c>
      <c r="AC37" s="66">
        <v>23</v>
      </c>
    </row>
    <row r="38" spans="1:30" ht="20.25">
      <c r="A38" s="95" t="s">
        <v>338</v>
      </c>
      <c r="B38" s="59">
        <v>438</v>
      </c>
      <c r="C38" s="59">
        <v>11</v>
      </c>
      <c r="D38" s="59">
        <v>202</v>
      </c>
      <c r="E38" s="59" t="s">
        <v>171</v>
      </c>
      <c r="F38" s="59" t="s">
        <v>308</v>
      </c>
      <c r="G38" s="59" t="s">
        <v>309</v>
      </c>
      <c r="H38" s="60">
        <v>3.3439999999999999</v>
      </c>
      <c r="I38" s="59">
        <v>4</v>
      </c>
      <c r="J38" s="59" t="s">
        <v>379</v>
      </c>
      <c r="K38" s="18">
        <v>42282</v>
      </c>
      <c r="L38" s="57" t="s">
        <v>363</v>
      </c>
      <c r="M38" s="73">
        <v>0.5</v>
      </c>
      <c r="N38" s="73">
        <v>0.3</v>
      </c>
      <c r="O38" s="74">
        <v>0.625</v>
      </c>
      <c r="P38" s="74">
        <v>1.825</v>
      </c>
      <c r="Q38" s="74">
        <v>5.0495400000000004</v>
      </c>
      <c r="R38" s="74">
        <v>0</v>
      </c>
      <c r="S38" s="74">
        <v>0</v>
      </c>
      <c r="T38" s="74">
        <v>3.25</v>
      </c>
      <c r="U38" s="74">
        <v>1.3627</v>
      </c>
      <c r="V38" s="64">
        <v>3</v>
      </c>
      <c r="W38" s="64">
        <v>0</v>
      </c>
      <c r="X38" s="64">
        <v>21</v>
      </c>
      <c r="Y38" s="65">
        <v>0</v>
      </c>
      <c r="Z38" s="65">
        <v>0</v>
      </c>
      <c r="AA38" s="73">
        <v>0</v>
      </c>
      <c r="AB38" s="75">
        <v>0</v>
      </c>
      <c r="AC38" s="66">
        <v>28</v>
      </c>
    </row>
    <row r="39" spans="1:30" ht="20.25">
      <c r="A39" s="95" t="s">
        <v>338</v>
      </c>
      <c r="B39" s="56">
        <v>438</v>
      </c>
      <c r="C39" s="56">
        <v>11</v>
      </c>
      <c r="D39" s="56">
        <v>202</v>
      </c>
      <c r="E39" s="56" t="s">
        <v>171</v>
      </c>
      <c r="F39" s="56" t="s">
        <v>309</v>
      </c>
      <c r="G39" s="56" t="s">
        <v>308</v>
      </c>
      <c r="H39" s="58">
        <v>3.3439999999999999</v>
      </c>
      <c r="I39" s="56">
        <v>4</v>
      </c>
      <c r="J39" s="56" t="s">
        <v>340</v>
      </c>
      <c r="K39" s="18">
        <v>42282</v>
      </c>
      <c r="L39" s="57" t="s">
        <v>363</v>
      </c>
      <c r="M39" s="75">
        <v>0.27500000000000002</v>
      </c>
      <c r="N39" s="75">
        <v>0.5</v>
      </c>
      <c r="O39" s="75">
        <v>0.22500000000000001</v>
      </c>
      <c r="P39" s="75">
        <v>2.35</v>
      </c>
      <c r="Q39" s="75">
        <v>5.5766400000000003</v>
      </c>
      <c r="R39" s="74">
        <v>0</v>
      </c>
      <c r="S39" s="74">
        <v>0</v>
      </c>
      <c r="T39" s="74">
        <v>3.35</v>
      </c>
      <c r="U39" s="75">
        <v>1.36582</v>
      </c>
      <c r="V39" s="66">
        <v>2</v>
      </c>
      <c r="W39" s="66">
        <v>1</v>
      </c>
      <c r="X39" s="66">
        <v>2</v>
      </c>
      <c r="Y39" s="66">
        <v>2</v>
      </c>
      <c r="Z39" s="66">
        <v>0</v>
      </c>
      <c r="AA39" s="75">
        <v>0</v>
      </c>
      <c r="AB39" s="75">
        <v>0</v>
      </c>
      <c r="AC39" s="66">
        <v>16</v>
      </c>
    </row>
    <row r="40" spans="1:30" s="48" customFormat="1" ht="20.25">
      <c r="E40" s="80"/>
      <c r="F40" s="151" t="s">
        <v>346</v>
      </c>
      <c r="G40" s="152"/>
      <c r="H40" s="111">
        <v>27.888000000000002</v>
      </c>
      <c r="I40" s="112"/>
      <c r="J40" s="112"/>
      <c r="K40" s="112"/>
      <c r="L40" s="112"/>
      <c r="M40" s="111">
        <f t="shared" ref="M40:P40" si="5">SUM(M36:M39)</f>
        <v>10.15</v>
      </c>
      <c r="N40" s="111">
        <f t="shared" si="5"/>
        <v>5.9749999999999996</v>
      </c>
      <c r="O40" s="111">
        <f t="shared" si="5"/>
        <v>6.1999999999999993</v>
      </c>
      <c r="P40" s="111">
        <f t="shared" si="5"/>
        <v>5.5</v>
      </c>
      <c r="Q40" s="113" t="s">
        <v>347</v>
      </c>
      <c r="R40" s="113">
        <f>SUM(R36:R39)</f>
        <v>0</v>
      </c>
      <c r="S40" s="113">
        <f t="shared" ref="S40:T40" si="6">SUM(S36:S39)</f>
        <v>0</v>
      </c>
      <c r="T40" s="113">
        <f t="shared" si="6"/>
        <v>27.825000000000003</v>
      </c>
      <c r="U40" s="113" t="s">
        <v>347</v>
      </c>
      <c r="V40" s="114">
        <v>9</v>
      </c>
      <c r="W40" s="114">
        <v>19</v>
      </c>
      <c r="X40" s="114">
        <v>35</v>
      </c>
      <c r="Y40" s="114">
        <v>7</v>
      </c>
      <c r="Z40" s="114">
        <v>0</v>
      </c>
      <c r="AA40" s="113">
        <v>0</v>
      </c>
      <c r="AB40" s="113" t="s">
        <v>347</v>
      </c>
      <c r="AC40" s="114">
        <v>81</v>
      </c>
      <c r="AD40" s="80"/>
    </row>
    <row r="41" spans="1:30" ht="20.25">
      <c r="A41" s="54"/>
      <c r="B41" s="54"/>
      <c r="C41" s="54"/>
      <c r="D41" s="54"/>
      <c r="E41" s="102"/>
      <c r="F41" s="139" t="s">
        <v>348</v>
      </c>
      <c r="G41" s="140"/>
      <c r="H41" s="106"/>
      <c r="I41" s="106"/>
      <c r="J41" s="106"/>
      <c r="K41" s="106"/>
      <c r="L41" s="106"/>
      <c r="M41" s="107" t="s">
        <v>347</v>
      </c>
      <c r="N41" s="107" t="s">
        <v>347</v>
      </c>
      <c r="O41" s="107" t="s">
        <v>347</v>
      </c>
      <c r="P41" s="107" t="s">
        <v>347</v>
      </c>
      <c r="Q41" s="107">
        <v>3.5441845926563396</v>
      </c>
      <c r="R41" s="107" t="s">
        <v>347</v>
      </c>
      <c r="S41" s="107" t="s">
        <v>347</v>
      </c>
      <c r="T41" s="107" t="s">
        <v>347</v>
      </c>
      <c r="U41" s="107">
        <v>1.2864248020654043</v>
      </c>
      <c r="V41" s="108" t="s">
        <v>347</v>
      </c>
      <c r="W41" s="108" t="s">
        <v>347</v>
      </c>
      <c r="X41" s="108" t="s">
        <v>347</v>
      </c>
      <c r="Y41" s="108" t="s">
        <v>347</v>
      </c>
      <c r="Z41" s="108" t="s">
        <v>347</v>
      </c>
      <c r="AA41" s="107" t="s">
        <v>347</v>
      </c>
      <c r="AB41" s="107">
        <v>0</v>
      </c>
      <c r="AC41" s="108" t="s">
        <v>347</v>
      </c>
      <c r="AD41" s="102"/>
    </row>
  </sheetData>
  <mergeCells count="56">
    <mergeCell ref="A1:F1"/>
    <mergeCell ref="A33:F33"/>
    <mergeCell ref="F27:G27"/>
    <mergeCell ref="F28:G28"/>
    <mergeCell ref="F41:G41"/>
    <mergeCell ref="F40:G40"/>
    <mergeCell ref="G2:G3"/>
    <mergeCell ref="Z34:Z35"/>
    <mergeCell ref="AA34:AA35"/>
    <mergeCell ref="AB34:AB35"/>
    <mergeCell ref="X34:X35"/>
    <mergeCell ref="Y34:Y35"/>
    <mergeCell ref="AG2:AG3"/>
    <mergeCell ref="AI2:AI3"/>
    <mergeCell ref="L2:L3"/>
    <mergeCell ref="AF2:AF3"/>
    <mergeCell ref="AD2:AD3"/>
    <mergeCell ref="W2:Y2"/>
    <mergeCell ref="AE2:AE3"/>
    <mergeCell ref="R2:U2"/>
    <mergeCell ref="Z2:Z3"/>
    <mergeCell ref="AA2:AA3"/>
    <mergeCell ref="AB2:AB3"/>
    <mergeCell ref="AC2:AC3"/>
    <mergeCell ref="AH2:AH3"/>
    <mergeCell ref="V2:V3"/>
    <mergeCell ref="Q34:Q35"/>
    <mergeCell ref="R34:T34"/>
    <mergeCell ref="F2:F3"/>
    <mergeCell ref="A2:A3"/>
    <mergeCell ref="B2:B3"/>
    <mergeCell ref="C2:C3"/>
    <mergeCell ref="D2:D3"/>
    <mergeCell ref="E2:E3"/>
    <mergeCell ref="I2:I3"/>
    <mergeCell ref="J2:J3"/>
    <mergeCell ref="K2:K3"/>
    <mergeCell ref="M2:P2"/>
    <mergeCell ref="Q2:Q3"/>
    <mergeCell ref="H2:H3"/>
    <mergeCell ref="V34:V35"/>
    <mergeCell ref="W34:W35"/>
    <mergeCell ref="A34:A35"/>
    <mergeCell ref="B34:B35"/>
    <mergeCell ref="C34:C35"/>
    <mergeCell ref="D34:D35"/>
    <mergeCell ref="E34:E35"/>
    <mergeCell ref="F34:F35"/>
    <mergeCell ref="I34:I35"/>
    <mergeCell ref="J34:J35"/>
    <mergeCell ref="K34:K35"/>
    <mergeCell ref="L34:L35"/>
    <mergeCell ref="G34:G35"/>
    <mergeCell ref="H34:H35"/>
    <mergeCell ref="U34:U35"/>
    <mergeCell ref="M34:P34"/>
  </mergeCells>
  <printOptions horizontalCentered="1"/>
  <pageMargins left="0.64947916666666672" right="0.25" top="0.75" bottom="0.75" header="0.3" footer="0.3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ลพบุรี1</vt:lpstr>
      <vt:lpstr>สระบุรี</vt:lpstr>
      <vt:lpstr>สิงห์บรี</vt:lpstr>
      <vt:lpstr>ลพบุรีที่2</vt:lpstr>
      <vt:lpstr>นครสวรรค์1</vt:lpstr>
      <vt:lpstr>นครสวรรค์2</vt:lpstr>
      <vt:lpstr>นครสวรรค์1!Print_Area</vt:lpstr>
      <vt:lpstr>ลพบุรี1!Print_Area</vt:lpstr>
      <vt:lpstr>ลพบุรีที่2!Print_Area</vt:lpstr>
      <vt:lpstr>สระบุรี!Print_Area</vt:lpstr>
      <vt:lpstr>สิงห์บรี!Print_Area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Infraplus</cp:lastModifiedBy>
  <cp:lastPrinted>2016-06-29T09:29:37Z</cp:lastPrinted>
  <dcterms:created xsi:type="dcterms:W3CDTF">2015-10-18T10:55:38Z</dcterms:created>
  <dcterms:modified xsi:type="dcterms:W3CDTF">2017-03-20T08:04:17Z</dcterms:modified>
</cp:coreProperties>
</file>