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nuntawatlersinghanart/Dropbox/DOH Improve TPMS/0_Data/วิเคราะห์เศรษฐศาสตร์/วิเคราะห์เศรษฐศาสตร์2/"/>
    </mc:Choice>
  </mc:AlternateContent>
  <bookViews>
    <workbookView xWindow="0" yWindow="0" windowWidth="25600" windowHeight="16000" activeTab="2"/>
  </bookViews>
  <sheets>
    <sheet name="Sheet1" sheetId="1" r:id="rId1"/>
    <sheet name="Sheet2" sheetId="2" r:id="rId2"/>
    <sheet name="Sheet3" sheetId="3" r:id="rId3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2" i="3"/>
  <c r="I3" i="3"/>
  <c r="J3" i="3"/>
  <c r="K3" i="3"/>
  <c r="I4" i="3"/>
  <c r="J4" i="3"/>
  <c r="K4" i="3"/>
  <c r="I5" i="3"/>
  <c r="J5" i="3"/>
  <c r="K5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2" i="3"/>
  <c r="K2" i="3"/>
  <c r="J2" i="3"/>
  <c r="I2" i="3"/>
  <c r="T13" i="3"/>
  <c r="U13" i="3"/>
  <c r="T3" i="3"/>
  <c r="U3" i="3"/>
  <c r="T4" i="3"/>
  <c r="U4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4" i="3"/>
  <c r="U14" i="3"/>
  <c r="T12" i="3"/>
  <c r="S2" i="3"/>
  <c r="S3" i="3"/>
  <c r="S4" i="3"/>
  <c r="S5" i="3"/>
  <c r="S6" i="3"/>
  <c r="S7" i="3"/>
  <c r="S8" i="3"/>
  <c r="S9" i="3"/>
  <c r="S10" i="3"/>
  <c r="S11" i="3"/>
  <c r="S12" i="3"/>
  <c r="S13" i="3"/>
  <c r="S14" i="3"/>
  <c r="H15" i="3"/>
  <c r="H14" i="3"/>
  <c r="W14" i="3"/>
  <c r="V14" i="3"/>
  <c r="H13" i="3"/>
  <c r="V13" i="3"/>
  <c r="H12" i="3"/>
  <c r="V12" i="3"/>
  <c r="H11" i="3"/>
  <c r="H10" i="3"/>
  <c r="W10" i="3"/>
  <c r="H9" i="3"/>
  <c r="W9" i="3"/>
  <c r="H8" i="3"/>
  <c r="W8" i="3"/>
  <c r="H7" i="3"/>
  <c r="W7" i="3"/>
  <c r="H6" i="3"/>
  <c r="W6" i="3"/>
  <c r="H5" i="3"/>
  <c r="W5" i="3"/>
  <c r="H4" i="3"/>
  <c r="W4" i="3"/>
  <c r="H3" i="3"/>
  <c r="W3" i="3"/>
  <c r="H2" i="3"/>
  <c r="T2" i="3"/>
  <c r="W2" i="3"/>
  <c r="U2" i="3"/>
  <c r="V2" i="3"/>
  <c r="A63" i="1"/>
  <c r="E63" i="1"/>
  <c r="D63" i="1"/>
  <c r="I13" i="2"/>
  <c r="I14" i="2"/>
  <c r="I12" i="2"/>
  <c r="I11" i="2"/>
  <c r="M13" i="2"/>
  <c r="M14" i="2"/>
  <c r="L12" i="2"/>
  <c r="L13" i="2"/>
  <c r="L14" i="2"/>
  <c r="K13" i="2"/>
  <c r="K14" i="2"/>
  <c r="L3" i="2"/>
  <c r="L4" i="2"/>
  <c r="L5" i="2"/>
  <c r="L6" i="2"/>
  <c r="L7" i="2"/>
  <c r="L8" i="2"/>
  <c r="L9" i="2"/>
  <c r="L10" i="2"/>
  <c r="L11" i="2"/>
  <c r="L2" i="2"/>
  <c r="W11" i="3"/>
  <c r="V6" i="3"/>
  <c r="V10" i="3"/>
  <c r="W13" i="3"/>
  <c r="V3" i="3"/>
  <c r="V5" i="3"/>
  <c r="V7" i="3"/>
  <c r="V9" i="3"/>
  <c r="V11" i="3"/>
  <c r="V4" i="3"/>
  <c r="V8" i="3"/>
  <c r="M6" i="2"/>
  <c r="M10" i="2"/>
  <c r="M2" i="2"/>
  <c r="K3" i="2"/>
  <c r="K4" i="2"/>
  <c r="K5" i="2"/>
  <c r="K6" i="2"/>
  <c r="K7" i="2"/>
  <c r="K8" i="2"/>
  <c r="K9" i="2"/>
  <c r="K10" i="2"/>
  <c r="K11" i="2"/>
  <c r="K12" i="2"/>
  <c r="K2" i="2"/>
  <c r="J3" i="2"/>
  <c r="J4" i="2"/>
  <c r="J5" i="2"/>
  <c r="J6" i="2"/>
  <c r="J7" i="2"/>
  <c r="J8" i="2"/>
  <c r="J9" i="2"/>
  <c r="J10" i="2"/>
  <c r="J11" i="2"/>
  <c r="J2" i="2"/>
  <c r="I4" i="2"/>
  <c r="I5" i="2"/>
  <c r="I6" i="2"/>
  <c r="I7" i="2"/>
  <c r="I8" i="2"/>
  <c r="I9" i="2"/>
  <c r="I10" i="2"/>
  <c r="I3" i="2"/>
  <c r="I2" i="2"/>
  <c r="H3" i="2"/>
  <c r="H4" i="2"/>
  <c r="M3" i="2"/>
  <c r="H5" i="2"/>
  <c r="M4" i="2"/>
  <c r="H6" i="2"/>
  <c r="H7" i="2"/>
  <c r="H8" i="2"/>
  <c r="M7" i="2"/>
  <c r="H9" i="2"/>
  <c r="M8" i="2"/>
  <c r="H10" i="2"/>
  <c r="H11" i="2"/>
  <c r="H12" i="2"/>
  <c r="M11" i="2"/>
  <c r="H13" i="2"/>
  <c r="M12" i="2"/>
  <c r="H14" i="2"/>
  <c r="H15" i="2"/>
  <c r="H2" i="2"/>
  <c r="M9" i="2"/>
  <c r="M5" i="2"/>
  <c r="BP5" i="1"/>
  <c r="BP6" i="1"/>
  <c r="BP7" i="1"/>
  <c r="BP3" i="1"/>
  <c r="BP4" i="1"/>
  <c r="BK5" i="1"/>
  <c r="BK3" i="1"/>
  <c r="BK4" i="1"/>
  <c r="BF5" i="1"/>
  <c r="BF3" i="1"/>
  <c r="BF4" i="1"/>
  <c r="BA5" i="1"/>
  <c r="BA6" i="1"/>
  <c r="BA7" i="1"/>
  <c r="BA3" i="1"/>
  <c r="BA4" i="1"/>
  <c r="AV5" i="1"/>
  <c r="AV6" i="1"/>
  <c r="AV7" i="1"/>
  <c r="AV3" i="1"/>
  <c r="AV4" i="1"/>
  <c r="AQ5" i="1"/>
  <c r="AQ6" i="1"/>
  <c r="AQ7" i="1"/>
  <c r="AQ3" i="1"/>
  <c r="AQ4" i="1"/>
  <c r="AL5" i="1"/>
  <c r="AL6" i="1"/>
  <c r="AL7" i="1"/>
  <c r="AL3" i="1"/>
  <c r="AL4" i="1"/>
  <c r="AG5" i="1"/>
  <c r="AG6" i="1"/>
  <c r="AG7" i="1"/>
  <c r="AG3" i="1"/>
  <c r="AB5" i="1"/>
  <c r="AB3" i="1"/>
  <c r="W5" i="1"/>
  <c r="W6" i="1"/>
  <c r="W7" i="1"/>
  <c r="W3" i="1"/>
  <c r="W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3" i="1"/>
  <c r="R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3" i="1"/>
  <c r="M5" i="1"/>
  <c r="M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" i="1"/>
  <c r="H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B58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4" i="1"/>
  <c r="C3" i="1"/>
  <c r="BP8" i="1"/>
  <c r="BK6" i="1"/>
  <c r="BF6" i="1"/>
  <c r="BA8" i="1"/>
  <c r="AV8" i="1"/>
  <c r="AQ8" i="1"/>
  <c r="AL8" i="1"/>
  <c r="AG8" i="1"/>
  <c r="AG4" i="1"/>
  <c r="AB6" i="1"/>
  <c r="AB4" i="1"/>
  <c r="W8" i="1"/>
  <c r="S4" i="1"/>
  <c r="M6" i="1"/>
  <c r="M4" i="1"/>
  <c r="D3" i="1"/>
  <c r="BP9" i="1"/>
  <c r="BK7" i="1"/>
  <c r="BF7" i="1"/>
  <c r="BA9" i="1"/>
  <c r="AV9" i="1"/>
  <c r="AQ9" i="1"/>
  <c r="AL9" i="1"/>
  <c r="AG9" i="1"/>
  <c r="AB7" i="1"/>
  <c r="W9" i="1"/>
  <c r="M7" i="1"/>
  <c r="BP10" i="1"/>
  <c r="BK8" i="1"/>
  <c r="BF8" i="1"/>
  <c r="BA10" i="1"/>
  <c r="AV10" i="1"/>
  <c r="AQ10" i="1"/>
  <c r="AL10" i="1"/>
  <c r="AG10" i="1"/>
  <c r="AB8" i="1"/>
  <c r="W10" i="1"/>
  <c r="M8" i="1"/>
  <c r="BP11" i="1"/>
  <c r="BK9" i="1"/>
  <c r="BF9" i="1"/>
  <c r="BA11" i="1"/>
  <c r="AV11" i="1"/>
  <c r="AQ11" i="1"/>
  <c r="AL11" i="1"/>
  <c r="AG11" i="1"/>
  <c r="AB9" i="1"/>
  <c r="W11" i="1"/>
  <c r="M9" i="1"/>
  <c r="BP12" i="1"/>
  <c r="BK10" i="1"/>
  <c r="BF10" i="1"/>
  <c r="BA12" i="1"/>
  <c r="AV12" i="1"/>
  <c r="AQ12" i="1"/>
  <c r="AL12" i="1"/>
  <c r="AG12" i="1"/>
  <c r="AB10" i="1"/>
  <c r="W12" i="1"/>
  <c r="M10" i="1"/>
  <c r="BP13" i="1"/>
  <c r="BK11" i="1"/>
  <c r="BF11" i="1"/>
  <c r="BA13" i="1"/>
  <c r="AV13" i="1"/>
  <c r="AQ13" i="1"/>
  <c r="AL13" i="1"/>
  <c r="AG13" i="1"/>
  <c r="AB11" i="1"/>
  <c r="W13" i="1"/>
  <c r="M11" i="1"/>
  <c r="BP14" i="1"/>
  <c r="BK12" i="1"/>
  <c r="BF12" i="1"/>
  <c r="BA14" i="1"/>
  <c r="AV14" i="1"/>
  <c r="AQ14" i="1"/>
  <c r="AL14" i="1"/>
  <c r="AG14" i="1"/>
  <c r="AB12" i="1"/>
  <c r="W14" i="1"/>
  <c r="M12" i="1"/>
  <c r="BP15" i="1"/>
  <c r="BK13" i="1"/>
  <c r="BF13" i="1"/>
  <c r="BA15" i="1"/>
  <c r="AV15" i="1"/>
  <c r="AQ15" i="1"/>
  <c r="AL15" i="1"/>
  <c r="AG15" i="1"/>
  <c r="AB13" i="1"/>
  <c r="W15" i="1"/>
  <c r="M13" i="1"/>
  <c r="BP16" i="1"/>
  <c r="BK14" i="1"/>
  <c r="BF14" i="1"/>
  <c r="BA16" i="1"/>
  <c r="AV16" i="1"/>
  <c r="AQ16" i="1"/>
  <c r="AL16" i="1"/>
  <c r="AG16" i="1"/>
  <c r="AB14" i="1"/>
  <c r="W16" i="1"/>
  <c r="M14" i="1"/>
  <c r="BP17" i="1"/>
  <c r="BK15" i="1"/>
  <c r="BF15" i="1"/>
  <c r="BA17" i="1"/>
  <c r="AV17" i="1"/>
  <c r="AQ17" i="1"/>
  <c r="AL17" i="1"/>
  <c r="AG17" i="1"/>
  <c r="AB15" i="1"/>
  <c r="W17" i="1"/>
  <c r="M15" i="1"/>
  <c r="BP18" i="1"/>
  <c r="BK16" i="1"/>
  <c r="BF16" i="1"/>
  <c r="BA18" i="1"/>
  <c r="AV18" i="1"/>
  <c r="AQ18" i="1"/>
  <c r="AL18" i="1"/>
  <c r="AG18" i="1"/>
  <c r="AB16" i="1"/>
  <c r="W18" i="1"/>
  <c r="M16" i="1"/>
  <c r="BP19" i="1"/>
  <c r="BK17" i="1"/>
  <c r="BF17" i="1"/>
  <c r="BA19" i="1"/>
  <c r="AV19" i="1"/>
  <c r="AQ19" i="1"/>
  <c r="AL19" i="1"/>
  <c r="AG19" i="1"/>
  <c r="AB17" i="1"/>
  <c r="W19" i="1"/>
  <c r="M17" i="1"/>
  <c r="BP20" i="1"/>
  <c r="BK18" i="1"/>
  <c r="BF18" i="1"/>
  <c r="BA20" i="1"/>
  <c r="AV20" i="1"/>
  <c r="AQ20" i="1"/>
  <c r="AL20" i="1"/>
  <c r="AG20" i="1"/>
  <c r="AB18" i="1"/>
  <c r="W20" i="1"/>
  <c r="M18" i="1"/>
  <c r="BP21" i="1"/>
  <c r="BK19" i="1"/>
  <c r="BF19" i="1"/>
  <c r="BA21" i="1"/>
  <c r="AV21" i="1"/>
  <c r="AQ21" i="1"/>
  <c r="AL21" i="1"/>
  <c r="AG21" i="1"/>
  <c r="AB19" i="1"/>
  <c r="W21" i="1"/>
  <c r="M19" i="1"/>
  <c r="BP22" i="1"/>
  <c r="BK20" i="1"/>
  <c r="BF20" i="1"/>
  <c r="BA22" i="1"/>
  <c r="AV22" i="1"/>
  <c r="AQ22" i="1"/>
  <c r="AL22" i="1"/>
  <c r="AG22" i="1"/>
  <c r="AB20" i="1"/>
  <c r="W22" i="1"/>
  <c r="M20" i="1"/>
  <c r="BP23" i="1"/>
  <c r="BK21" i="1"/>
  <c r="BF21" i="1"/>
  <c r="BA23" i="1"/>
  <c r="AV23" i="1"/>
  <c r="AQ23" i="1"/>
  <c r="AL23" i="1"/>
  <c r="AG23" i="1"/>
  <c r="AB21" i="1"/>
  <c r="W23" i="1"/>
  <c r="M21" i="1"/>
  <c r="BP24" i="1"/>
  <c r="BK22" i="1"/>
  <c r="BF22" i="1"/>
  <c r="BA24" i="1"/>
  <c r="AV24" i="1"/>
  <c r="AQ24" i="1"/>
  <c r="AL24" i="1"/>
  <c r="AG24" i="1"/>
  <c r="AB22" i="1"/>
  <c r="W24" i="1"/>
  <c r="M22" i="1"/>
  <c r="BP25" i="1"/>
  <c r="BK23" i="1"/>
  <c r="BF23" i="1"/>
  <c r="BA25" i="1"/>
  <c r="AV25" i="1"/>
  <c r="AQ25" i="1"/>
  <c r="AL25" i="1"/>
  <c r="AG25" i="1"/>
  <c r="AB23" i="1"/>
  <c r="W25" i="1"/>
  <c r="M23" i="1"/>
  <c r="BP26" i="1"/>
  <c r="BK24" i="1"/>
  <c r="BF24" i="1"/>
  <c r="BA26" i="1"/>
  <c r="AV26" i="1"/>
  <c r="AQ26" i="1"/>
  <c r="AL26" i="1"/>
  <c r="AG26" i="1"/>
  <c r="AB24" i="1"/>
  <c r="W26" i="1"/>
  <c r="M24" i="1"/>
  <c r="BP27" i="1"/>
  <c r="BK25" i="1"/>
  <c r="BF25" i="1"/>
  <c r="BA27" i="1"/>
  <c r="AV27" i="1"/>
  <c r="AQ27" i="1"/>
  <c r="AL27" i="1"/>
  <c r="AG27" i="1"/>
  <c r="AB25" i="1"/>
  <c r="W27" i="1"/>
  <c r="M25" i="1"/>
  <c r="BP28" i="1"/>
  <c r="BK26" i="1"/>
  <c r="BF26" i="1"/>
  <c r="BA28" i="1"/>
  <c r="AV28" i="1"/>
  <c r="AQ28" i="1"/>
  <c r="AL28" i="1"/>
  <c r="AG28" i="1"/>
  <c r="AB26" i="1"/>
  <c r="W28" i="1"/>
  <c r="M26" i="1"/>
  <c r="BP29" i="1"/>
  <c r="BK27" i="1"/>
  <c r="BF27" i="1"/>
  <c r="BA29" i="1"/>
  <c r="AV29" i="1"/>
  <c r="AQ29" i="1"/>
  <c r="AL29" i="1"/>
  <c r="AG29" i="1"/>
  <c r="AB27" i="1"/>
  <c r="W29" i="1"/>
  <c r="M27" i="1"/>
  <c r="BP30" i="1"/>
  <c r="BK28" i="1"/>
  <c r="BF28" i="1"/>
  <c r="BA30" i="1"/>
  <c r="AV30" i="1"/>
  <c r="AQ30" i="1"/>
  <c r="AL30" i="1"/>
  <c r="AG30" i="1"/>
  <c r="AB28" i="1"/>
  <c r="W30" i="1"/>
  <c r="M28" i="1"/>
  <c r="BP31" i="1"/>
  <c r="BK29" i="1"/>
  <c r="BF29" i="1"/>
  <c r="BA31" i="1"/>
  <c r="AV31" i="1"/>
  <c r="AQ31" i="1"/>
  <c r="AL31" i="1"/>
  <c r="AG31" i="1"/>
  <c r="AB29" i="1"/>
  <c r="W31" i="1"/>
  <c r="M29" i="1"/>
  <c r="BP32" i="1"/>
  <c r="BK30" i="1"/>
  <c r="BF30" i="1"/>
  <c r="BA32" i="1"/>
  <c r="AV32" i="1"/>
  <c r="AQ32" i="1"/>
  <c r="AL32" i="1"/>
  <c r="AG32" i="1"/>
  <c r="AB30" i="1"/>
  <c r="W32" i="1"/>
  <c r="M30" i="1"/>
  <c r="BP33" i="1"/>
  <c r="BK31" i="1"/>
  <c r="BF31" i="1"/>
  <c r="BA33" i="1"/>
  <c r="AV33" i="1"/>
  <c r="AQ33" i="1"/>
  <c r="AL33" i="1"/>
  <c r="AG33" i="1"/>
  <c r="AB31" i="1"/>
  <c r="W33" i="1"/>
  <c r="M31" i="1"/>
  <c r="BP34" i="1"/>
  <c r="BK32" i="1"/>
  <c r="BF32" i="1"/>
  <c r="BA34" i="1"/>
  <c r="AV34" i="1"/>
  <c r="AQ34" i="1"/>
  <c r="AL34" i="1"/>
  <c r="AG34" i="1"/>
  <c r="AB32" i="1"/>
  <c r="W34" i="1"/>
  <c r="M32" i="1"/>
  <c r="BP35" i="1"/>
  <c r="BK33" i="1"/>
  <c r="BF33" i="1"/>
  <c r="BA35" i="1"/>
  <c r="AV35" i="1"/>
  <c r="AQ35" i="1"/>
  <c r="AL35" i="1"/>
  <c r="AG35" i="1"/>
  <c r="AB33" i="1"/>
  <c r="W35" i="1"/>
  <c r="M33" i="1"/>
  <c r="BP36" i="1"/>
  <c r="BK34" i="1"/>
  <c r="BF34" i="1"/>
  <c r="BA36" i="1"/>
  <c r="AV36" i="1"/>
  <c r="AQ36" i="1"/>
  <c r="AL36" i="1"/>
  <c r="AG36" i="1"/>
  <c r="AB34" i="1"/>
  <c r="W36" i="1"/>
  <c r="M34" i="1"/>
  <c r="BP37" i="1"/>
  <c r="BK35" i="1"/>
  <c r="BF35" i="1"/>
  <c r="BA37" i="1"/>
  <c r="AV37" i="1"/>
  <c r="AQ37" i="1"/>
  <c r="AL37" i="1"/>
  <c r="AG37" i="1"/>
  <c r="AB35" i="1"/>
  <c r="W37" i="1"/>
  <c r="M35" i="1"/>
  <c r="BP38" i="1"/>
  <c r="BK36" i="1"/>
  <c r="BF36" i="1"/>
  <c r="BA38" i="1"/>
  <c r="AV38" i="1"/>
  <c r="AQ38" i="1"/>
  <c r="AL38" i="1"/>
  <c r="AG38" i="1"/>
  <c r="AB36" i="1"/>
  <c r="W38" i="1"/>
  <c r="M36" i="1"/>
  <c r="BP39" i="1"/>
  <c r="BK37" i="1"/>
  <c r="BF37" i="1"/>
  <c r="BA39" i="1"/>
  <c r="AV39" i="1"/>
  <c r="AQ39" i="1"/>
  <c r="AL39" i="1"/>
  <c r="AG39" i="1"/>
  <c r="AB37" i="1"/>
  <c r="W39" i="1"/>
  <c r="M37" i="1"/>
  <c r="BP40" i="1"/>
  <c r="BK38" i="1"/>
  <c r="BF38" i="1"/>
  <c r="BA40" i="1"/>
  <c r="AV40" i="1"/>
  <c r="AQ40" i="1"/>
  <c r="AL40" i="1"/>
  <c r="AG40" i="1"/>
  <c r="AB38" i="1"/>
  <c r="W40" i="1"/>
  <c r="M38" i="1"/>
  <c r="BP41" i="1"/>
  <c r="BK39" i="1"/>
  <c r="BF39" i="1"/>
  <c r="BA41" i="1"/>
  <c r="AV41" i="1"/>
  <c r="AQ41" i="1"/>
  <c r="AL41" i="1"/>
  <c r="AG41" i="1"/>
  <c r="AB39" i="1"/>
  <c r="W41" i="1"/>
  <c r="M39" i="1"/>
  <c r="BP42" i="1"/>
  <c r="BK40" i="1"/>
  <c r="BF40" i="1"/>
  <c r="BA42" i="1"/>
  <c r="AV42" i="1"/>
  <c r="AQ42" i="1"/>
  <c r="AL42" i="1"/>
  <c r="AG42" i="1"/>
  <c r="AB40" i="1"/>
  <c r="W42" i="1"/>
  <c r="M40" i="1"/>
  <c r="BP43" i="1"/>
  <c r="BK41" i="1"/>
  <c r="BF41" i="1"/>
  <c r="BA43" i="1"/>
  <c r="AV43" i="1"/>
  <c r="AQ43" i="1"/>
  <c r="AL43" i="1"/>
  <c r="AG43" i="1"/>
  <c r="AB41" i="1"/>
  <c r="W43" i="1"/>
  <c r="M41" i="1"/>
  <c r="BP44" i="1"/>
  <c r="BK42" i="1"/>
  <c r="BF42" i="1"/>
  <c r="BA44" i="1"/>
  <c r="AV44" i="1"/>
  <c r="AQ44" i="1"/>
  <c r="AL44" i="1"/>
  <c r="AG44" i="1"/>
  <c r="AB42" i="1"/>
  <c r="W44" i="1"/>
  <c r="M42" i="1"/>
  <c r="BP45" i="1"/>
  <c r="BK43" i="1"/>
  <c r="BF43" i="1"/>
  <c r="BA45" i="1"/>
  <c r="AV45" i="1"/>
  <c r="AQ45" i="1"/>
  <c r="AL45" i="1"/>
  <c r="AG45" i="1"/>
  <c r="AB43" i="1"/>
  <c r="W45" i="1"/>
  <c r="M43" i="1"/>
  <c r="BP46" i="1"/>
  <c r="BK44" i="1"/>
  <c r="BF44" i="1"/>
  <c r="BA46" i="1"/>
  <c r="AV46" i="1"/>
  <c r="AQ46" i="1"/>
  <c r="AL46" i="1"/>
  <c r="AG46" i="1"/>
  <c r="AB44" i="1"/>
  <c r="W46" i="1"/>
  <c r="M44" i="1"/>
  <c r="BP47" i="1"/>
  <c r="BK45" i="1"/>
  <c r="BF45" i="1"/>
  <c r="BA47" i="1"/>
  <c r="AV47" i="1"/>
  <c r="AQ47" i="1"/>
  <c r="AL47" i="1"/>
  <c r="AG47" i="1"/>
  <c r="AB45" i="1"/>
  <c r="W47" i="1"/>
  <c r="M45" i="1"/>
  <c r="BP48" i="1"/>
  <c r="BK46" i="1"/>
  <c r="BF46" i="1"/>
  <c r="BA48" i="1"/>
  <c r="AV48" i="1"/>
  <c r="AQ48" i="1"/>
  <c r="AL48" i="1"/>
  <c r="AG48" i="1"/>
  <c r="AB46" i="1"/>
  <c r="W48" i="1"/>
  <c r="M46" i="1"/>
  <c r="BP49" i="1"/>
  <c r="BK47" i="1"/>
  <c r="BF47" i="1"/>
  <c r="BA49" i="1"/>
  <c r="AV49" i="1"/>
  <c r="AQ49" i="1"/>
  <c r="AL49" i="1"/>
  <c r="AG49" i="1"/>
  <c r="AB47" i="1"/>
  <c r="W49" i="1"/>
  <c r="M47" i="1"/>
  <c r="BP50" i="1"/>
  <c r="BK48" i="1"/>
  <c r="BF48" i="1"/>
  <c r="BA50" i="1"/>
  <c r="AV50" i="1"/>
  <c r="AQ50" i="1"/>
  <c r="AL50" i="1"/>
  <c r="AG50" i="1"/>
  <c r="AB48" i="1"/>
  <c r="W50" i="1"/>
  <c r="M48" i="1"/>
  <c r="BP51" i="1"/>
  <c r="BK49" i="1"/>
  <c r="BF49" i="1"/>
  <c r="BA51" i="1"/>
  <c r="AV51" i="1"/>
  <c r="AQ51" i="1"/>
  <c r="AL51" i="1"/>
  <c r="AG51" i="1"/>
  <c r="AB49" i="1"/>
  <c r="W51" i="1"/>
  <c r="M49" i="1"/>
  <c r="BP52" i="1"/>
  <c r="BK50" i="1"/>
  <c r="BF50" i="1"/>
  <c r="BA52" i="1"/>
  <c r="AV52" i="1"/>
  <c r="AQ52" i="1"/>
  <c r="AL52" i="1"/>
  <c r="AG52" i="1"/>
  <c r="AB50" i="1"/>
  <c r="W52" i="1"/>
  <c r="M50" i="1"/>
  <c r="BP53" i="1"/>
  <c r="BK51" i="1"/>
  <c r="BF51" i="1"/>
  <c r="BA53" i="1"/>
  <c r="AV53" i="1"/>
  <c r="AQ53" i="1"/>
  <c r="AL53" i="1"/>
  <c r="AG53" i="1"/>
  <c r="AB51" i="1"/>
  <c r="W53" i="1"/>
  <c r="M51" i="1"/>
  <c r="BP54" i="1"/>
  <c r="BK52" i="1"/>
  <c r="BF52" i="1"/>
  <c r="BA54" i="1"/>
  <c r="AV54" i="1"/>
  <c r="AQ54" i="1"/>
  <c r="AL54" i="1"/>
  <c r="AG54" i="1"/>
  <c r="AB52" i="1"/>
  <c r="W54" i="1"/>
  <c r="M52" i="1"/>
  <c r="BP55" i="1"/>
  <c r="BK53" i="1"/>
  <c r="BF53" i="1"/>
  <c r="BA55" i="1"/>
  <c r="AV55" i="1"/>
  <c r="AQ55" i="1"/>
  <c r="AL55" i="1"/>
  <c r="AG55" i="1"/>
  <c r="AB53" i="1"/>
  <c r="W55" i="1"/>
  <c r="M53" i="1"/>
  <c r="BP56" i="1"/>
  <c r="BK54" i="1"/>
  <c r="BF54" i="1"/>
  <c r="BA56" i="1"/>
  <c r="AV56" i="1"/>
  <c r="AQ56" i="1"/>
  <c r="AL56" i="1"/>
  <c r="AG56" i="1"/>
  <c r="AB54" i="1"/>
  <c r="W56" i="1"/>
  <c r="M54" i="1"/>
  <c r="BP57" i="1"/>
  <c r="BK55" i="1"/>
  <c r="BF55" i="1"/>
  <c r="BA57" i="1"/>
  <c r="AV57" i="1"/>
  <c r="AQ57" i="1"/>
  <c r="AL57" i="1"/>
  <c r="AG57" i="1"/>
  <c r="AB55" i="1"/>
  <c r="W57" i="1"/>
  <c r="M55" i="1"/>
  <c r="BP58" i="1"/>
  <c r="BK56" i="1"/>
  <c r="BF56" i="1"/>
  <c r="BA58" i="1"/>
  <c r="AV58" i="1"/>
  <c r="AQ58" i="1"/>
  <c r="AL58" i="1"/>
  <c r="AG58" i="1"/>
  <c r="AB56" i="1"/>
  <c r="W58" i="1"/>
  <c r="M56" i="1"/>
  <c r="BP59" i="1"/>
  <c r="BK57" i="1"/>
  <c r="BF57" i="1"/>
  <c r="BA59" i="1"/>
  <c r="AV59" i="1"/>
  <c r="AQ59" i="1"/>
  <c r="AL59" i="1"/>
  <c r="AG59" i="1"/>
  <c r="AB57" i="1"/>
  <c r="W59" i="1"/>
  <c r="M57" i="1"/>
  <c r="BP60" i="1"/>
  <c r="BK58" i="1"/>
  <c r="BF58" i="1"/>
  <c r="BA60" i="1"/>
  <c r="AV60" i="1"/>
  <c r="AQ60" i="1"/>
  <c r="AL60" i="1"/>
  <c r="AG60" i="1"/>
  <c r="AB58" i="1"/>
  <c r="W60" i="1"/>
  <c r="M58" i="1"/>
  <c r="BP61" i="1"/>
  <c r="BQ60" i="1"/>
  <c r="BK59" i="1"/>
  <c r="BF59" i="1"/>
  <c r="BA61" i="1"/>
  <c r="AV61" i="1"/>
  <c r="AW60" i="1"/>
  <c r="AQ61" i="1"/>
  <c r="AL61" i="1"/>
  <c r="AM60" i="1"/>
  <c r="AG61" i="1"/>
  <c r="AH60" i="1"/>
  <c r="AB59" i="1"/>
  <c r="W61" i="1"/>
  <c r="M59" i="1"/>
  <c r="BQ5" i="1"/>
  <c r="BQ61" i="1"/>
  <c r="BQ6" i="1"/>
  <c r="BQ7" i="1"/>
  <c r="BQ3" i="1"/>
  <c r="BQ4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K60" i="1"/>
  <c r="BF60" i="1"/>
  <c r="BB61" i="1"/>
  <c r="BB6" i="1"/>
  <c r="BB7" i="1"/>
  <c r="BB3" i="1"/>
  <c r="BB5" i="1"/>
  <c r="BB4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AW5" i="1"/>
  <c r="AW61" i="1"/>
  <c r="AW6" i="1"/>
  <c r="AW7" i="1"/>
  <c r="AW4" i="1"/>
  <c r="AW3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R5" i="1"/>
  <c r="AR61" i="1"/>
  <c r="AR6" i="1"/>
  <c r="AR3" i="1"/>
  <c r="AR7" i="1"/>
  <c r="AR4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M61" i="1"/>
  <c r="AM6" i="1"/>
  <c r="AM7" i="1"/>
  <c r="AM3" i="1"/>
  <c r="AM5" i="1"/>
  <c r="AM4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H5" i="1"/>
  <c r="AH61" i="1"/>
  <c r="AH7" i="1"/>
  <c r="AH3" i="1"/>
  <c r="AH6" i="1"/>
  <c r="AH4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B60" i="1"/>
  <c r="X61" i="1"/>
  <c r="X6" i="1"/>
  <c r="X3" i="1"/>
  <c r="X7" i="1"/>
  <c r="X4" i="1"/>
  <c r="X5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M60" i="1"/>
  <c r="BK61" i="1"/>
  <c r="BF61" i="1"/>
  <c r="BG60" i="1"/>
  <c r="AB61" i="1"/>
  <c r="AC60" i="1"/>
  <c r="M61" i="1"/>
  <c r="BL61" i="1"/>
  <c r="BL5" i="1"/>
  <c r="BL3" i="1"/>
  <c r="BL4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G61" i="1"/>
  <c r="BG5" i="1"/>
  <c r="BG3" i="1"/>
  <c r="BG4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AC61" i="1"/>
  <c r="AC5" i="1"/>
  <c r="AC3" i="1"/>
  <c r="AC6" i="1"/>
  <c r="AC4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</calcChain>
</file>

<file path=xl/sharedStrings.xml><?xml version="1.0" encoding="utf-8"?>
<sst xmlns="http://schemas.openxmlformats.org/spreadsheetml/2006/main" count="934" uniqueCount="83">
  <si>
    <t>1.1-1.2</t>
  </si>
  <si>
    <t>1.2-1.3</t>
  </si>
  <si>
    <t>1.3-1.4</t>
  </si>
  <si>
    <t>1.4-1.5</t>
  </si>
  <si>
    <t>1.5-1.6</t>
  </si>
  <si>
    <t>1.6-1.7</t>
  </si>
  <si>
    <t>1.7-1.8</t>
  </si>
  <si>
    <t>1.8-1.9</t>
  </si>
  <si>
    <t>1.9-2</t>
  </si>
  <si>
    <t>2-2.1</t>
  </si>
  <si>
    <t>2.1-2.2</t>
  </si>
  <si>
    <t>2.2-2.3</t>
  </si>
  <si>
    <t>2.3-2.4</t>
  </si>
  <si>
    <t>2.4-2.5</t>
  </si>
  <si>
    <t>2.5-2.6</t>
  </si>
  <si>
    <t>2.6-2.7</t>
  </si>
  <si>
    <t>2.7-2.8</t>
  </si>
  <si>
    <t>2.8-2.9</t>
  </si>
  <si>
    <t>2.9-3</t>
  </si>
  <si>
    <t>3-3.1</t>
  </si>
  <si>
    <t>3.1-3.2</t>
  </si>
  <si>
    <t>3.2-3.3</t>
  </si>
  <si>
    <t>3.3-3.4</t>
  </si>
  <si>
    <t>3.4-3.5</t>
  </si>
  <si>
    <t>3.5-3.6</t>
  </si>
  <si>
    <t>3.6-3.7</t>
  </si>
  <si>
    <t>3.7-3.8</t>
  </si>
  <si>
    <t>3.8-3.9</t>
  </si>
  <si>
    <t>3.9-4</t>
  </si>
  <si>
    <t>4-4.1</t>
  </si>
  <si>
    <t>4.1-4.2</t>
  </si>
  <si>
    <t>4.2-4.3</t>
  </si>
  <si>
    <t>4.3-4.4</t>
  </si>
  <si>
    <t>4.4-4.5</t>
  </si>
  <si>
    <t>4.5-4.6</t>
  </si>
  <si>
    <t>4.6-4.7</t>
  </si>
  <si>
    <t>4.7-4.8</t>
  </si>
  <si>
    <t>4.8-4.9</t>
  </si>
  <si>
    <t>4.9-5</t>
  </si>
  <si>
    <t>5-5.1</t>
  </si>
  <si>
    <t>5.1-5.2</t>
  </si>
  <si>
    <t>5.2-5.3</t>
  </si>
  <si>
    <t>5.3-5.4</t>
  </si>
  <si>
    <t>5.4-5.5</t>
  </si>
  <si>
    <t>5.5-5.6</t>
  </si>
  <si>
    <t>5.6-5.7</t>
  </si>
  <si>
    <t>5.7-5.8</t>
  </si>
  <si>
    <t>5.8-5.9</t>
  </si>
  <si>
    <t>5.9-6</t>
  </si>
  <si>
    <t>6-6.1</t>
  </si>
  <si>
    <t>6.1-6.2</t>
  </si>
  <si>
    <t>6.2-6.3</t>
  </si>
  <si>
    <t>6.3-6.4</t>
  </si>
  <si>
    <t>6.4-6.5</t>
  </si>
  <si>
    <t>6.5-6.6</t>
  </si>
  <si>
    <t>IRI</t>
  </si>
  <si>
    <t>ระยะทาง</t>
  </si>
  <si>
    <t>ระยะทางสะสม</t>
  </si>
  <si>
    <t>%</t>
  </si>
  <si>
    <t>รวม</t>
  </si>
  <si>
    <t>0.6-0.7</t>
  </si>
  <si>
    <t>0.8-0.9</t>
  </si>
  <si>
    <t>0.9-1</t>
  </si>
  <si>
    <t>1-1.1</t>
  </si>
  <si>
    <t>10,000 ล้านบาท</t>
  </si>
  <si>
    <t>20,000 ล้านบาท</t>
  </si>
  <si>
    <t>30,000 ล้านบาท</t>
  </si>
  <si>
    <t>40,000 ล้านบาท</t>
  </si>
  <si>
    <t>50,000 ล้านบาท</t>
  </si>
  <si>
    <t>60,000 ล้านบาท</t>
  </si>
  <si>
    <t>70,000 ล้านบาท</t>
  </si>
  <si>
    <t>80,000 ล้านบาท</t>
  </si>
  <si>
    <t>90,000 ล้านบาท</t>
  </si>
  <si>
    <t>100,000 ล้านบาท</t>
  </si>
  <si>
    <t>110,000 ล้านบาท</t>
  </si>
  <si>
    <t>120,000 ล้านบาท</t>
  </si>
  <si>
    <t>130,000 ล้านบาท</t>
  </si>
  <si>
    <t>140,000 ล้านบาท</t>
  </si>
  <si>
    <t>งบ</t>
  </si>
  <si>
    <t>B/C</t>
  </si>
  <si>
    <t>ค่าซ่อม</t>
  </si>
  <si>
    <t>benefit</t>
  </si>
  <si>
    <t>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</si>
</sst>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0" fontId="2" fillId="0" borderId="0" xfId="0" applyNumberFormat="1" applyFont="1"/>
    <xf numFmtId="0" fontId="3" fillId="0" borderId="1" xfId="0" applyNumberFormat="1" applyFont="1" applyBorder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NumberFormat="1"/>
    <xf numFmtId="164" fontId="2" fillId="0" borderId="0" xfId="0" applyNumberFormat="1" applyFont="1"/>
    <xf numFmtId="10" fontId="0" fillId="0" borderId="0" xfId="2" applyNumberFormat="1" applyFont="1"/>
    <xf numFmtId="43" fontId="0" fillId="0" borderId="0" xfId="1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2" fillId="0" borderId="0" xfId="0" applyFont="1"/>
    <xf numFmtId="43" fontId="2" fillId="0" borderId="0" xfId="0" applyNumberFormat="1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26064410195"/>
          <c:y val="0.0506128715606225"/>
          <c:w val="0.831895502346943"/>
          <c:h val="0.89182046677920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Sheet2!$E$2:$E$11</c:f>
              <c:numCache>
                <c:formatCode>0.00%</c:formatCode>
                <c:ptCount val="10"/>
                <c:pt idx="0">
                  <c:v>0.844746834784197</c:v>
                </c:pt>
                <c:pt idx="1">
                  <c:v>0.857601433604974</c:v>
                </c:pt>
                <c:pt idx="2">
                  <c:v>0.869811018139436</c:v>
                </c:pt>
                <c:pt idx="3">
                  <c:v>0.881759589720022</c:v>
                </c:pt>
                <c:pt idx="4">
                  <c:v>0.894200693130116</c:v>
                </c:pt>
                <c:pt idx="5">
                  <c:v>0.906824351390521</c:v>
                </c:pt>
                <c:pt idx="6">
                  <c:v>0.922184983003315</c:v>
                </c:pt>
                <c:pt idx="7">
                  <c:v>0.935989753795772</c:v>
                </c:pt>
                <c:pt idx="8">
                  <c:v>0.95146932558031</c:v>
                </c:pt>
                <c:pt idx="9">
                  <c:v>0.96937762868382</c:v>
                </c:pt>
              </c:numCache>
            </c:numRef>
          </c:xVal>
          <c:yVal>
            <c:numRef>
              <c:f>Sheet2!$G$2:$G$11</c:f>
              <c:numCache>
                <c:formatCode>_(* #,##0.00_);_(* \(#,##0.00\);_(* "-"??_);_(@_)</c:formatCode>
                <c:ptCount val="10"/>
                <c:pt idx="0">
                  <c:v>9.99999865351E9</c:v>
                </c:pt>
                <c:pt idx="1">
                  <c:v>1.999999943911E10</c:v>
                </c:pt>
                <c:pt idx="2">
                  <c:v>2.999999747072E10</c:v>
                </c:pt>
                <c:pt idx="3">
                  <c:v>3.99999991125499E10</c:v>
                </c:pt>
                <c:pt idx="4">
                  <c:v>4.999999939596E10</c:v>
                </c:pt>
                <c:pt idx="5">
                  <c:v>5.999999907602E10</c:v>
                </c:pt>
                <c:pt idx="6">
                  <c:v>6.99999986778999E10</c:v>
                </c:pt>
                <c:pt idx="7">
                  <c:v>7.99999984850101E10</c:v>
                </c:pt>
                <c:pt idx="8">
                  <c:v>8.99999993443801E10</c:v>
                </c:pt>
                <c:pt idx="9">
                  <c:v>9.999999908539E10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Sheet2!$E$2:$E$11</c:f>
              <c:numCache>
                <c:formatCode>0.00%</c:formatCode>
                <c:ptCount val="10"/>
                <c:pt idx="0">
                  <c:v>0.844746834784197</c:v>
                </c:pt>
                <c:pt idx="1">
                  <c:v>0.857601433604974</c:v>
                </c:pt>
                <c:pt idx="2">
                  <c:v>0.869811018139436</c:v>
                </c:pt>
                <c:pt idx="3">
                  <c:v>0.881759589720022</c:v>
                </c:pt>
                <c:pt idx="4">
                  <c:v>0.894200693130116</c:v>
                </c:pt>
                <c:pt idx="5">
                  <c:v>0.906824351390521</c:v>
                </c:pt>
                <c:pt idx="6">
                  <c:v>0.922184983003315</c:v>
                </c:pt>
                <c:pt idx="7">
                  <c:v>0.935989753795772</c:v>
                </c:pt>
                <c:pt idx="8">
                  <c:v>0.95146932558031</c:v>
                </c:pt>
                <c:pt idx="9">
                  <c:v>0.96937762868382</c:v>
                </c:pt>
              </c:numCache>
            </c:numRef>
          </c:xVal>
          <c:yVal>
            <c:numRef>
              <c:f>Sheet2!$H$2:$H$11</c:f>
              <c:numCache>
                <c:formatCode>_(* #,##0.00_);_(* \(#,##0.00\);_(* "-"??_);_(@_)</c:formatCode>
                <c:ptCount val="10"/>
                <c:pt idx="0">
                  <c:v>6.78643008826583E10</c:v>
                </c:pt>
                <c:pt idx="1">
                  <c:v>2.20347423711028E11</c:v>
                </c:pt>
                <c:pt idx="2">
                  <c:v>4.09641383042065E11</c:v>
                </c:pt>
                <c:pt idx="3">
                  <c:v>6.26682198818569E11</c:v>
                </c:pt>
                <c:pt idx="4">
                  <c:v>8.60684809198682E11</c:v>
                </c:pt>
                <c:pt idx="5">
                  <c:v>1.10285450422024E12</c:v>
                </c:pt>
                <c:pt idx="6">
                  <c:v>1.34377334243802E12</c:v>
                </c:pt>
                <c:pt idx="7">
                  <c:v>1.5818730685387E12</c:v>
                </c:pt>
                <c:pt idx="8">
                  <c:v>1.81188424979693E12</c:v>
                </c:pt>
                <c:pt idx="9">
                  <c:v>2.03500175122352E12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2935008"/>
        <c:axId val="-152943136"/>
      </c:scatterChart>
      <c:valAx>
        <c:axId val="-15293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2943136"/>
        <c:crosses val="autoZero"/>
        <c:crossBetween val="midCat"/>
      </c:valAx>
      <c:valAx>
        <c:axId val="-15294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293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Sheet2!$I$2:$I$14</c:f>
              <c:numCache>
                <c:formatCode>0.00%</c:formatCode>
                <c:ptCount val="13"/>
                <c:pt idx="0">
                  <c:v>0.0128545988207769</c:v>
                </c:pt>
                <c:pt idx="1">
                  <c:v>0.0250641833552389</c:v>
                </c:pt>
                <c:pt idx="2">
                  <c:v>0.0370127549358246</c:v>
                </c:pt>
                <c:pt idx="3">
                  <c:v>0.0494538583459184</c:v>
                </c:pt>
                <c:pt idx="4">
                  <c:v>0.0620775166063231</c:v>
                </c:pt>
                <c:pt idx="5">
                  <c:v>0.077438148219117</c:v>
                </c:pt>
                <c:pt idx="6">
                  <c:v>0.0912429190115744</c:v>
                </c:pt>
                <c:pt idx="7">
                  <c:v>0.106722490796113</c:v>
                </c:pt>
                <c:pt idx="8">
                  <c:v>0.124630793899622</c:v>
                </c:pt>
                <c:pt idx="9">
                  <c:v>0.143171966668993</c:v>
                </c:pt>
                <c:pt idx="10">
                  <c:v>0.155171966668993</c:v>
                </c:pt>
                <c:pt idx="11">
                  <c:v>0.167171966668993</c:v>
                </c:pt>
                <c:pt idx="12">
                  <c:v>0.179171966668993</c:v>
                </c:pt>
              </c:numCache>
            </c:numRef>
          </c:xVal>
          <c:yVal>
            <c:numRef>
              <c:f>Sheet2!$M$2:$M$14</c:f>
              <c:numCache>
                <c:formatCode>_(* #,##0.00_);_(* \(#,##0.00\);_(* "-"??_);_(@_)</c:formatCode>
                <c:ptCount val="13"/>
                <c:pt idx="0">
                  <c:v>1.18621455989674E13</c:v>
                </c:pt>
                <c:pt idx="1">
                  <c:v>1.55037183121791E13</c:v>
                </c:pt>
                <c:pt idx="2">
                  <c:v>1.81645826292037E13</c:v>
                </c:pt>
                <c:pt idx="3">
                  <c:v>1.88088309104689E13</c:v>
                </c:pt>
                <c:pt idx="4">
                  <c:v>1.91837968064415E13</c:v>
                </c:pt>
                <c:pt idx="5">
                  <c:v>1.56841752533873E13</c:v>
                </c:pt>
                <c:pt idx="6">
                  <c:v>1.72476406657013E13</c:v>
                </c:pt>
                <c:pt idx="7">
                  <c:v>1.48590144779056E13</c:v>
                </c:pt>
                <c:pt idx="8">
                  <c:v>1.24588856988276E13</c:v>
                </c:pt>
                <c:pt idx="9">
                  <c:v>7.31787481994758E12</c:v>
                </c:pt>
                <c:pt idx="10">
                  <c:v>-3.1881422883846E12</c:v>
                </c:pt>
                <c:pt idx="11">
                  <c:v>3.31357680193742E12</c:v>
                </c:pt>
                <c:pt idx="12">
                  <c:v>5.45919700939272E12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Sheet2!$I$2:$I$14</c:f>
              <c:numCache>
                <c:formatCode>0.00%</c:formatCode>
                <c:ptCount val="13"/>
                <c:pt idx="0">
                  <c:v>0.0128545988207769</c:v>
                </c:pt>
                <c:pt idx="1">
                  <c:v>0.0250641833552389</c:v>
                </c:pt>
                <c:pt idx="2">
                  <c:v>0.0370127549358246</c:v>
                </c:pt>
                <c:pt idx="3">
                  <c:v>0.0494538583459184</c:v>
                </c:pt>
                <c:pt idx="4">
                  <c:v>0.0620775166063231</c:v>
                </c:pt>
                <c:pt idx="5">
                  <c:v>0.077438148219117</c:v>
                </c:pt>
                <c:pt idx="6">
                  <c:v>0.0912429190115744</c:v>
                </c:pt>
                <c:pt idx="7">
                  <c:v>0.106722490796113</c:v>
                </c:pt>
                <c:pt idx="8">
                  <c:v>0.124630793899622</c:v>
                </c:pt>
                <c:pt idx="9">
                  <c:v>0.143171966668993</c:v>
                </c:pt>
                <c:pt idx="10">
                  <c:v>0.155171966668993</c:v>
                </c:pt>
                <c:pt idx="11">
                  <c:v>0.167171966668993</c:v>
                </c:pt>
                <c:pt idx="12">
                  <c:v>0.179171966668993</c:v>
                </c:pt>
              </c:numCache>
            </c:numRef>
          </c:xVal>
          <c:yVal>
            <c:numRef>
              <c:f>Sheet2!$K$2:$K$14</c:f>
              <c:numCache>
                <c:formatCode>_(* #,##0.00_);_(* \(#,##0.00\);_(* "-"??_);_(@_)</c:formatCode>
                <c:ptCount val="13"/>
                <c:pt idx="0">
                  <c:v>7.77931767846152E11</c:v>
                </c:pt>
                <c:pt idx="1">
                  <c:v>8.19028526596025E11</c:v>
                </c:pt>
                <c:pt idx="2">
                  <c:v>8.3692026066765E11</c:v>
                </c:pt>
                <c:pt idx="3">
                  <c:v>8.03787248910479E11</c:v>
                </c:pt>
                <c:pt idx="4">
                  <c:v>7.92163370853121E11</c:v>
                </c:pt>
                <c:pt idx="5">
                  <c:v>6.51014870609284E11</c:v>
                </c:pt>
                <c:pt idx="6">
                  <c:v>7.24387239560248E11</c:v>
                </c:pt>
                <c:pt idx="7">
                  <c:v>6.46012757882513E11</c:v>
                </c:pt>
                <c:pt idx="8">
                  <c:v>5.58400183602545E11</c:v>
                </c:pt>
                <c:pt idx="9">
                  <c:v>5.39340238904383E11</c:v>
                </c:pt>
                <c:pt idx="10">
                  <c:v>8.33333054750815E11</c:v>
                </c:pt>
                <c:pt idx="11">
                  <c:v>8.33329851829197E11</c:v>
                </c:pt>
                <c:pt idx="12">
                  <c:v>6.45732919398334E11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461648"/>
        <c:axId val="-116458992"/>
      </c:scatterChart>
      <c:valAx>
        <c:axId val="-11646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458992"/>
        <c:crosses val="autoZero"/>
        <c:crossBetween val="midCat"/>
      </c:valAx>
      <c:valAx>
        <c:axId val="-1164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46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Sheet3!$E$2:$E$11</c:f>
              <c:numCache>
                <c:formatCode>0.00%</c:formatCode>
                <c:ptCount val="10"/>
                <c:pt idx="0">
                  <c:v>0.564976803774933</c:v>
                </c:pt>
                <c:pt idx="1">
                  <c:v>0.602781850616542</c:v>
                </c:pt>
                <c:pt idx="2">
                  <c:v>0.643230762053728</c:v>
                </c:pt>
                <c:pt idx="3">
                  <c:v>0.680511084183039</c:v>
                </c:pt>
                <c:pt idx="4">
                  <c:v>0.719336857458011</c:v>
                </c:pt>
                <c:pt idx="5">
                  <c:v>0.759931118797135</c:v>
                </c:pt>
                <c:pt idx="6">
                  <c:v>0.804621587120688</c:v>
                </c:pt>
                <c:pt idx="7">
                  <c:v>0.8488563430196</c:v>
                </c:pt>
                <c:pt idx="8">
                  <c:v>0.89287866444645</c:v>
                </c:pt>
                <c:pt idx="9">
                  <c:v>0.932977309608014</c:v>
                </c:pt>
              </c:numCache>
            </c:numRef>
          </c:xVal>
          <c:yVal>
            <c:numRef>
              <c:f>Sheet3!$Q$2:$Q$11</c:f>
              <c:numCache>
                <c:formatCode>_(* #,##0.00_);_(* \(#,##0.00\);_(* "-"??_);_(@_)</c:formatCode>
                <c:ptCount val="10"/>
                <c:pt idx="0">
                  <c:v>4.03340653080597E12</c:v>
                </c:pt>
                <c:pt idx="1">
                  <c:v>4.67982827238736E12</c:v>
                </c:pt>
                <c:pt idx="2">
                  <c:v>5.82185998886156E12</c:v>
                </c:pt>
                <c:pt idx="3">
                  <c:v>6.02699162545605E12</c:v>
                </c:pt>
                <c:pt idx="4">
                  <c:v>5.96561403097049E12</c:v>
                </c:pt>
                <c:pt idx="5">
                  <c:v>5.39083270449442E12</c:v>
                </c:pt>
                <c:pt idx="6">
                  <c:v>5.38263908689352E12</c:v>
                </c:pt>
                <c:pt idx="7">
                  <c:v>5.22487624012362E12</c:v>
                </c:pt>
                <c:pt idx="8">
                  <c:v>5.56421546233317E12</c:v>
                </c:pt>
                <c:pt idx="9">
                  <c:v>4.55874760149095E12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Sheet3!$E$2:$E$11</c:f>
              <c:numCache>
                <c:formatCode>0.00%</c:formatCode>
                <c:ptCount val="10"/>
                <c:pt idx="0">
                  <c:v>0.564976803774933</c:v>
                </c:pt>
                <c:pt idx="1">
                  <c:v>0.602781850616542</c:v>
                </c:pt>
                <c:pt idx="2">
                  <c:v>0.643230762053728</c:v>
                </c:pt>
                <c:pt idx="3">
                  <c:v>0.680511084183039</c:v>
                </c:pt>
                <c:pt idx="4">
                  <c:v>0.719336857458011</c:v>
                </c:pt>
                <c:pt idx="5">
                  <c:v>0.759931118797135</c:v>
                </c:pt>
                <c:pt idx="6">
                  <c:v>0.804621587120688</c:v>
                </c:pt>
                <c:pt idx="7">
                  <c:v>0.8488563430196</c:v>
                </c:pt>
                <c:pt idx="8">
                  <c:v>0.89287866444645</c:v>
                </c:pt>
                <c:pt idx="9">
                  <c:v>0.932977309608014</c:v>
                </c:pt>
              </c:numCache>
            </c:numRef>
          </c:xVal>
          <c:yVal>
            <c:numRef>
              <c:f>Sheet3!$K$2:$K$11</c:f>
              <c:numCache>
                <c:formatCode>_(* #,##0.00_);_(* \(#,##0.00\);_(* "-"??_);_(@_)</c:formatCode>
                <c:ptCount val="10"/>
                <c:pt idx="0">
                  <c:v>1.00000007856E10</c:v>
                </c:pt>
                <c:pt idx="1">
                  <c:v>9.99999803161E9</c:v>
                </c:pt>
                <c:pt idx="2">
                  <c:v>1.00000016418299E10</c:v>
                </c:pt>
                <c:pt idx="3">
                  <c:v>1.00000002834101E10</c:v>
                </c:pt>
                <c:pt idx="4">
                  <c:v>9.99999968006002E9</c:v>
                </c:pt>
                <c:pt idx="5">
                  <c:v>9.99999960187988E9</c:v>
                </c:pt>
                <c:pt idx="6">
                  <c:v>9.9999998071102E9</c:v>
                </c:pt>
                <c:pt idx="7">
                  <c:v>1.000000085937E10</c:v>
                </c:pt>
                <c:pt idx="8">
                  <c:v>9.99999974100981E9</c:v>
                </c:pt>
                <c:pt idx="9">
                  <c:v>1.00000005509997E10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37808"/>
        <c:axId val="-110835328"/>
      </c:scatterChart>
      <c:valAx>
        <c:axId val="-110837808"/>
        <c:scaling>
          <c:orientation val="minMax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0835328"/>
        <c:crosses val="autoZero"/>
        <c:crossBetween val="midCat"/>
      </c:valAx>
      <c:valAx>
        <c:axId val="-1108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083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Sheet3!$E$2:$E$15</c:f>
              <c:numCache>
                <c:formatCode>0.00%</c:formatCode>
                <c:ptCount val="14"/>
                <c:pt idx="0">
                  <c:v>0.564976803774933</c:v>
                </c:pt>
                <c:pt idx="1">
                  <c:v>0.602781850616542</c:v>
                </c:pt>
                <c:pt idx="2">
                  <c:v>0.643230762053728</c:v>
                </c:pt>
                <c:pt idx="3">
                  <c:v>0.680511084183039</c:v>
                </c:pt>
                <c:pt idx="4">
                  <c:v>0.719336857458011</c:v>
                </c:pt>
                <c:pt idx="5">
                  <c:v>0.759931118797135</c:v>
                </c:pt>
                <c:pt idx="6">
                  <c:v>0.804621587120688</c:v>
                </c:pt>
                <c:pt idx="7">
                  <c:v>0.8488563430196</c:v>
                </c:pt>
                <c:pt idx="8">
                  <c:v>0.89287866444645</c:v>
                </c:pt>
                <c:pt idx="9">
                  <c:v>0.932977309608014</c:v>
                </c:pt>
                <c:pt idx="10">
                  <c:v>0.962740304448285</c:v>
                </c:pt>
                <c:pt idx="11">
                  <c:v>0.963002859576187</c:v>
                </c:pt>
                <c:pt idx="12">
                  <c:v>0.96308054659274</c:v>
                </c:pt>
                <c:pt idx="13">
                  <c:v>0.96308054659274</c:v>
                </c:pt>
              </c:numCache>
            </c:numRef>
          </c:xVal>
          <c:yVal>
            <c:numRef>
              <c:f>Sheet3!$H$2:$H$15</c:f>
              <c:numCache>
                <c:formatCode>_(* #,##0.00_);_(* \(#,##0.00\);_(* "-"??_);_(@_)</c:formatCode>
                <c:ptCount val="14"/>
                <c:pt idx="0">
                  <c:v>6.78643008826583E10</c:v>
                </c:pt>
                <c:pt idx="1">
                  <c:v>2.20347423711028E11</c:v>
                </c:pt>
                <c:pt idx="2">
                  <c:v>4.09641383042065E11</c:v>
                </c:pt>
                <c:pt idx="3">
                  <c:v>6.26682198818569E11</c:v>
                </c:pt>
                <c:pt idx="4">
                  <c:v>8.60684809198682E11</c:v>
                </c:pt>
                <c:pt idx="5">
                  <c:v>1.10285450422024E12</c:v>
                </c:pt>
                <c:pt idx="6">
                  <c:v>1.34377334243802E12</c:v>
                </c:pt>
                <c:pt idx="7">
                  <c:v>1.5818730685387E12</c:v>
                </c:pt>
                <c:pt idx="8">
                  <c:v>1.81188424979693E12</c:v>
                </c:pt>
                <c:pt idx="9">
                  <c:v>2.03500175122352E12</c:v>
                </c:pt>
                <c:pt idx="10">
                  <c:v>2.17068373256479E12</c:v>
                </c:pt>
                <c:pt idx="11">
                  <c:v>2.13242602510418E12</c:v>
                </c:pt>
                <c:pt idx="12">
                  <c:v>2.17218894672743E12</c:v>
                </c:pt>
                <c:pt idx="13">
                  <c:v>2.23769931084014E12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Sheet3!$E$2:$E$15</c:f>
              <c:numCache>
                <c:formatCode>0.00%</c:formatCode>
                <c:ptCount val="14"/>
                <c:pt idx="0">
                  <c:v>0.564976803774933</c:v>
                </c:pt>
                <c:pt idx="1">
                  <c:v>0.602781850616542</c:v>
                </c:pt>
                <c:pt idx="2">
                  <c:v>0.643230762053728</c:v>
                </c:pt>
                <c:pt idx="3">
                  <c:v>0.680511084183039</c:v>
                </c:pt>
                <c:pt idx="4">
                  <c:v>0.719336857458011</c:v>
                </c:pt>
                <c:pt idx="5">
                  <c:v>0.759931118797135</c:v>
                </c:pt>
                <c:pt idx="6">
                  <c:v>0.804621587120688</c:v>
                </c:pt>
                <c:pt idx="7">
                  <c:v>0.8488563430196</c:v>
                </c:pt>
                <c:pt idx="8">
                  <c:v>0.89287866444645</c:v>
                </c:pt>
                <c:pt idx="9">
                  <c:v>0.932977309608014</c:v>
                </c:pt>
                <c:pt idx="10">
                  <c:v>0.962740304448285</c:v>
                </c:pt>
                <c:pt idx="11">
                  <c:v>0.963002859576187</c:v>
                </c:pt>
                <c:pt idx="12">
                  <c:v>0.96308054659274</c:v>
                </c:pt>
                <c:pt idx="13">
                  <c:v>0.96308054659274</c:v>
                </c:pt>
              </c:numCache>
            </c:numRef>
          </c:xVal>
          <c:yVal>
            <c:numRef>
              <c:f>Sheet3!$G$2:$G$16</c:f>
              <c:numCache>
                <c:formatCode>_(* #,##0.00_);_(* \(#,##0.00\);_(* "-"??_);_(@_)</c:formatCode>
                <c:ptCount val="15"/>
                <c:pt idx="0">
                  <c:v>9.99999865351E9</c:v>
                </c:pt>
                <c:pt idx="1">
                  <c:v>1.999999943911E10</c:v>
                </c:pt>
                <c:pt idx="2">
                  <c:v>2.999999747072E10</c:v>
                </c:pt>
                <c:pt idx="3">
                  <c:v>3.99999991125499E10</c:v>
                </c:pt>
                <c:pt idx="4">
                  <c:v>4.999999939596E10</c:v>
                </c:pt>
                <c:pt idx="5">
                  <c:v>5.999999907602E10</c:v>
                </c:pt>
                <c:pt idx="6">
                  <c:v>6.99999986778999E10</c:v>
                </c:pt>
                <c:pt idx="7">
                  <c:v>7.99999984850101E10</c:v>
                </c:pt>
                <c:pt idx="8">
                  <c:v>8.99999993443801E10</c:v>
                </c:pt>
                <c:pt idx="9">
                  <c:v>9.999999908539E10</c:v>
                </c:pt>
                <c:pt idx="10">
                  <c:v>1.0999999963639E11</c:v>
                </c:pt>
                <c:pt idx="11">
                  <c:v>1.19999996293399E11</c:v>
                </c:pt>
                <c:pt idx="12">
                  <c:v>1.2999995451535E11</c:v>
                </c:pt>
                <c:pt idx="13">
                  <c:v>1.3774874954813E11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1954784"/>
        <c:axId val="-151727808"/>
      </c:scatterChart>
      <c:valAx>
        <c:axId val="-151954784"/>
        <c:scaling>
          <c:orientation val="minMax"/>
          <c:max val="1.0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1727808"/>
        <c:crosses val="autoZero"/>
        <c:crossBetween val="midCat"/>
        <c:majorUnit val="0.1"/>
      </c:valAx>
      <c:valAx>
        <c:axId val="-15172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195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433388</xdr:colOff>
      <xdr:row>17</xdr:row>
      <xdr:rowOff>111919</xdr:rowOff>
    </xdr:from>
    <xdr:to>
      <xdr:col>17</xdr:col>
      <xdr:colOff>526256</xdr:colOff>
      <xdr:row>38</xdr:row>
      <xdr:rowOff>126208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495300</xdr:colOff>
      <xdr:row>18</xdr:row>
      <xdr:rowOff>157162</xdr:rowOff>
    </xdr:from>
    <xdr:to>
      <xdr:col>7</xdr:col>
      <xdr:colOff>723900</xdr:colOff>
      <xdr:row>33</xdr:row>
      <xdr:rowOff>42862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424656</xdr:colOff>
      <xdr:row>13</xdr:row>
      <xdr:rowOff>82947</xdr:rowOff>
    </xdr:from>
    <xdr:to>
      <xdr:col>15</xdr:col>
      <xdr:colOff>508000</xdr:colOff>
      <xdr:row>34</xdr:row>
      <xdr:rowOff>15875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27781</xdr:colOff>
      <xdr:row>13</xdr:row>
      <xdr:rowOff>67469</xdr:rowOff>
    </xdr:from>
    <xdr:to>
      <xdr:col>10</xdr:col>
      <xdr:colOff>341312</xdr:colOff>
      <xdr:row>33</xdr:row>
      <xdr:rowOff>171053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3"/>
  <sheetViews>
    <sheetView topLeftCell="BA4" workbookViewId="0">
      <selection activeCell="K23" sqref="K23:BQ23"/>
    </sheetView>
  </sheetViews>
  <sheetFormatPr baseColWidth="10" defaultColWidth="8.83203125" defaultRowHeight="15" x14ac:dyDescent="0.2"/>
  <cols>
    <col min="3" max="3" width="13.6640625" bestFit="1" customWidth="1"/>
    <col min="8" max="8" width="6.5" customWidth="1"/>
    <col min="48" max="48" width="13.6640625" bestFit="1" customWidth="1"/>
  </cols>
  <sheetData>
    <row r="1" spans="1:69" x14ac:dyDescent="0.2">
      <c r="A1" s="16" t="s">
        <v>64</v>
      </c>
      <c r="B1" s="16"/>
      <c r="C1" s="16"/>
      <c r="D1" s="16"/>
      <c r="F1" s="16" t="s">
        <v>65</v>
      </c>
      <c r="G1" s="16"/>
      <c r="H1" s="16"/>
      <c r="I1" s="16"/>
      <c r="K1" s="16" t="s">
        <v>66</v>
      </c>
      <c r="L1" s="16"/>
      <c r="M1" s="16"/>
      <c r="N1" s="16"/>
      <c r="P1" s="16" t="s">
        <v>67</v>
      </c>
      <c r="Q1" s="16"/>
      <c r="R1" s="16"/>
      <c r="S1" s="16"/>
      <c r="U1" s="16" t="s">
        <v>68</v>
      </c>
      <c r="V1" s="16"/>
      <c r="W1" s="16"/>
      <c r="X1" s="16"/>
      <c r="Z1" s="16" t="s">
        <v>69</v>
      </c>
      <c r="AA1" s="16"/>
      <c r="AB1" s="16"/>
      <c r="AC1" s="16"/>
      <c r="AE1" s="16" t="s">
        <v>70</v>
      </c>
      <c r="AF1" s="16"/>
      <c r="AG1" s="16"/>
      <c r="AH1" s="16"/>
      <c r="AJ1" s="16" t="s">
        <v>71</v>
      </c>
      <c r="AK1" s="16"/>
      <c r="AL1" s="16"/>
      <c r="AM1" s="16"/>
      <c r="AO1" s="16" t="s">
        <v>72</v>
      </c>
      <c r="AP1" s="16"/>
      <c r="AQ1" s="16"/>
      <c r="AR1" s="16"/>
      <c r="AT1" s="16" t="s">
        <v>73</v>
      </c>
      <c r="AU1" s="16"/>
      <c r="AV1" s="16"/>
      <c r="AW1" s="16"/>
      <c r="AY1" s="16" t="s">
        <v>74</v>
      </c>
      <c r="AZ1" s="16"/>
      <c r="BA1" s="16"/>
      <c r="BB1" s="16"/>
      <c r="BD1" s="16" t="s">
        <v>75</v>
      </c>
      <c r="BE1" s="16"/>
      <c r="BF1" s="16"/>
      <c r="BG1" s="16"/>
      <c r="BI1" s="16" t="s">
        <v>76</v>
      </c>
      <c r="BJ1" s="16"/>
      <c r="BK1" s="16"/>
      <c r="BL1" s="16"/>
      <c r="BN1" s="16" t="s">
        <v>77</v>
      </c>
      <c r="BO1" s="16"/>
      <c r="BP1" s="16"/>
      <c r="BQ1" s="16"/>
    </row>
    <row r="2" spans="1:69" x14ac:dyDescent="0.2">
      <c r="A2" s="1" t="s">
        <v>55</v>
      </c>
      <c r="B2" s="1" t="s">
        <v>56</v>
      </c>
      <c r="C2" s="1" t="s">
        <v>57</v>
      </c>
      <c r="D2" s="1" t="s">
        <v>58</v>
      </c>
      <c r="F2" s="1" t="s">
        <v>55</v>
      </c>
      <c r="G2" s="1" t="s">
        <v>56</v>
      </c>
      <c r="H2" s="1" t="s">
        <v>57</v>
      </c>
      <c r="I2" s="1" t="s">
        <v>58</v>
      </c>
      <c r="K2" s="1" t="s">
        <v>55</v>
      </c>
      <c r="L2" s="1" t="s">
        <v>56</v>
      </c>
      <c r="M2" s="1" t="s">
        <v>57</v>
      </c>
      <c r="N2" s="1" t="s">
        <v>58</v>
      </c>
      <c r="P2" s="1" t="s">
        <v>55</v>
      </c>
      <c r="Q2" s="1" t="s">
        <v>56</v>
      </c>
      <c r="R2" s="1" t="s">
        <v>57</v>
      </c>
      <c r="S2" s="1" t="s">
        <v>58</v>
      </c>
      <c r="U2" s="1" t="s">
        <v>55</v>
      </c>
      <c r="V2" s="1" t="s">
        <v>56</v>
      </c>
      <c r="W2" s="1" t="s">
        <v>57</v>
      </c>
      <c r="X2" s="1" t="s">
        <v>58</v>
      </c>
      <c r="Z2" s="1" t="s">
        <v>55</v>
      </c>
      <c r="AA2" s="1" t="s">
        <v>56</v>
      </c>
      <c r="AB2" s="1" t="s">
        <v>57</v>
      </c>
      <c r="AC2" s="1" t="s">
        <v>58</v>
      </c>
      <c r="AE2" s="1" t="s">
        <v>55</v>
      </c>
      <c r="AF2" s="1" t="s">
        <v>56</v>
      </c>
      <c r="AG2" s="1" t="s">
        <v>57</v>
      </c>
      <c r="AH2" s="1" t="s">
        <v>58</v>
      </c>
      <c r="AJ2" s="1" t="s">
        <v>55</v>
      </c>
      <c r="AK2" s="1" t="s">
        <v>56</v>
      </c>
      <c r="AL2" s="1" t="s">
        <v>57</v>
      </c>
      <c r="AM2" s="1" t="s">
        <v>58</v>
      </c>
      <c r="AO2" s="1" t="s">
        <v>55</v>
      </c>
      <c r="AP2" s="1" t="s">
        <v>56</v>
      </c>
      <c r="AQ2" s="1" t="s">
        <v>57</v>
      </c>
      <c r="AR2" s="1" t="s">
        <v>58</v>
      </c>
      <c r="AT2" s="1" t="s">
        <v>55</v>
      </c>
      <c r="AU2" s="1" t="s">
        <v>56</v>
      </c>
      <c r="AV2" s="1" t="s">
        <v>57</v>
      </c>
      <c r="AW2" s="1" t="s">
        <v>58</v>
      </c>
      <c r="AY2" s="1" t="s">
        <v>55</v>
      </c>
      <c r="AZ2" s="1" t="s">
        <v>56</v>
      </c>
      <c r="BA2" s="1" t="s">
        <v>57</v>
      </c>
      <c r="BB2" s="1" t="s">
        <v>58</v>
      </c>
      <c r="BD2" s="1" t="s">
        <v>55</v>
      </c>
      <c r="BE2" s="1" t="s">
        <v>56</v>
      </c>
      <c r="BF2" s="1" t="s">
        <v>57</v>
      </c>
      <c r="BG2" s="1" t="s">
        <v>58</v>
      </c>
      <c r="BI2" s="1" t="s">
        <v>55</v>
      </c>
      <c r="BJ2" s="1" t="s">
        <v>56</v>
      </c>
      <c r="BK2" s="1" t="s">
        <v>57</v>
      </c>
      <c r="BL2" s="1" t="s">
        <v>58</v>
      </c>
      <c r="BN2" s="1" t="s">
        <v>55</v>
      </c>
      <c r="BO2" s="1" t="s">
        <v>56</v>
      </c>
      <c r="BP2" s="1" t="s">
        <v>57</v>
      </c>
      <c r="BQ2" s="1" t="s">
        <v>58</v>
      </c>
    </row>
    <row r="3" spans="1:69" x14ac:dyDescent="0.2">
      <c r="A3" t="s">
        <v>0</v>
      </c>
      <c r="B3">
        <v>1.08</v>
      </c>
      <c r="C3">
        <f>B3</f>
        <v>1.08</v>
      </c>
      <c r="D3" s="2">
        <f t="shared" ref="D3:D57" si="0">C3/C$57</f>
        <v>2.0819349349067631E-5</v>
      </c>
      <c r="F3" s="6" t="s">
        <v>60</v>
      </c>
      <c r="G3" s="7">
        <v>0.43</v>
      </c>
      <c r="H3">
        <f>G3</f>
        <v>0.43</v>
      </c>
      <c r="I3" s="2">
        <f>H3/H$60</f>
        <v>8.2891853889806271E-6</v>
      </c>
      <c r="J3" s="2"/>
      <c r="K3" t="s">
        <v>60</v>
      </c>
      <c r="L3">
        <v>0.43</v>
      </c>
      <c r="M3">
        <f>L3</f>
        <v>0.43</v>
      </c>
      <c r="N3" s="2">
        <f>M3/M$61</f>
        <v>8.2891853889806322E-6</v>
      </c>
      <c r="P3" t="s">
        <v>60</v>
      </c>
      <c r="Q3">
        <v>0.43</v>
      </c>
      <c r="R3">
        <f>Q3</f>
        <v>0.43</v>
      </c>
      <c r="S3" s="2">
        <f>R3/R$61</f>
        <v>8.2891853889806322E-6</v>
      </c>
      <c r="U3" t="s">
        <v>60</v>
      </c>
      <c r="V3">
        <v>0.43</v>
      </c>
      <c r="W3">
        <f>V3</f>
        <v>0.43</v>
      </c>
      <c r="X3" s="2">
        <f>W3/W$61</f>
        <v>8.2891853889806271E-6</v>
      </c>
      <c r="Z3" t="s">
        <v>60</v>
      </c>
      <c r="AA3">
        <v>0.43</v>
      </c>
      <c r="AB3">
        <f>AA3</f>
        <v>0.43</v>
      </c>
      <c r="AC3" s="2">
        <f>AB3/AB$61</f>
        <v>8.2891853889806271E-6</v>
      </c>
      <c r="AE3" t="s">
        <v>60</v>
      </c>
      <c r="AF3">
        <v>0.43</v>
      </c>
      <c r="AG3">
        <f>AF3</f>
        <v>0.43</v>
      </c>
      <c r="AH3" s="2">
        <f>AG3/AG$61</f>
        <v>8.2891853889806136E-6</v>
      </c>
      <c r="AJ3" t="s">
        <v>60</v>
      </c>
      <c r="AK3">
        <v>0.43</v>
      </c>
      <c r="AL3">
        <f>AK3</f>
        <v>0.43</v>
      </c>
      <c r="AM3" s="2">
        <f>AL3/AL$61</f>
        <v>8.2891853889806169E-6</v>
      </c>
      <c r="AO3" t="s">
        <v>60</v>
      </c>
      <c r="AP3">
        <v>0.43</v>
      </c>
      <c r="AQ3">
        <f>AP3</f>
        <v>0.43</v>
      </c>
      <c r="AR3" s="2">
        <f>AQ3/AQ$61</f>
        <v>8.2891853889806254E-6</v>
      </c>
      <c r="AT3" t="s">
        <v>60</v>
      </c>
      <c r="AU3">
        <v>0.43</v>
      </c>
      <c r="AV3">
        <f>AU3</f>
        <v>0.43</v>
      </c>
      <c r="AW3" s="2">
        <f>AV3/AV$61</f>
        <v>8.2891853889806203E-6</v>
      </c>
      <c r="AY3" t="s">
        <v>60</v>
      </c>
      <c r="AZ3">
        <v>0.43</v>
      </c>
      <c r="BA3">
        <f>AZ3</f>
        <v>0.43</v>
      </c>
      <c r="BB3" s="2">
        <f>BA3/BA$61</f>
        <v>8.2891853889806169E-6</v>
      </c>
      <c r="BD3" t="s">
        <v>60</v>
      </c>
      <c r="BE3">
        <v>1.08</v>
      </c>
      <c r="BF3">
        <f>BE3</f>
        <v>1.08</v>
      </c>
      <c r="BG3" s="2">
        <f>BF3/BF$61</f>
        <v>2.0819349349067587E-5</v>
      </c>
      <c r="BI3" t="s">
        <v>60</v>
      </c>
      <c r="BJ3">
        <v>1.08</v>
      </c>
      <c r="BK3">
        <f>BJ3</f>
        <v>1.08</v>
      </c>
      <c r="BL3" s="2">
        <f>BK3/BK$61</f>
        <v>2.081934934906759E-5</v>
      </c>
      <c r="BN3" t="s">
        <v>60</v>
      </c>
      <c r="BO3">
        <v>1.08</v>
      </c>
      <c r="BP3">
        <f>BO3</f>
        <v>1.08</v>
      </c>
      <c r="BQ3" s="2">
        <f>BP3/BP$61</f>
        <v>2.0819349349067603E-5</v>
      </c>
    </row>
    <row r="4" spans="1:69" x14ac:dyDescent="0.2">
      <c r="A4" t="s">
        <v>1</v>
      </c>
      <c r="B4">
        <v>6.24</v>
      </c>
      <c r="C4" s="4">
        <f>B4+C3</f>
        <v>7.32</v>
      </c>
      <c r="D4" s="2">
        <f t="shared" si="0"/>
        <v>1.4110892336590284E-4</v>
      </c>
      <c r="F4" s="6" t="s">
        <v>61</v>
      </c>
      <c r="G4" s="7">
        <v>29.349999999999998</v>
      </c>
      <c r="H4" s="4">
        <f>G4+H3</f>
        <v>29.779999999999998</v>
      </c>
      <c r="I4" s="2">
        <f t="shared" ref="I4:I60" si="1">H4/H$60</f>
        <v>5.7407428112521647E-4</v>
      </c>
      <c r="J4" s="2"/>
      <c r="K4" t="s">
        <v>61</v>
      </c>
      <c r="L4">
        <v>56.239999999999995</v>
      </c>
      <c r="M4" s="4">
        <f>L4+M3</f>
        <v>56.669999999999995</v>
      </c>
      <c r="N4" s="2">
        <f t="shared" ref="N4:N61" si="2">M4/M$61</f>
        <v>1.0924375255663542E-3</v>
      </c>
      <c r="P4" t="s">
        <v>61</v>
      </c>
      <c r="Q4">
        <v>56.239999999999995</v>
      </c>
      <c r="R4" s="4">
        <f>Q4+R3</f>
        <v>56.669999999999995</v>
      </c>
      <c r="S4" s="2">
        <f t="shared" ref="S4:S61" si="3">R4/R$61</f>
        <v>1.0924375255663545E-3</v>
      </c>
      <c r="U4" t="s">
        <v>61</v>
      </c>
      <c r="V4">
        <v>56.239999999999995</v>
      </c>
      <c r="W4" s="4">
        <f>V4+W3</f>
        <v>56.669999999999995</v>
      </c>
      <c r="X4" s="2">
        <f t="shared" ref="X4:X61" si="4">W4/W$61</f>
        <v>1.0924375255663536E-3</v>
      </c>
      <c r="Z4" t="s">
        <v>61</v>
      </c>
      <c r="AA4">
        <v>56.239999999999995</v>
      </c>
      <c r="AB4" s="4">
        <f>AA4+AB3</f>
        <v>56.669999999999995</v>
      </c>
      <c r="AC4" s="8">
        <f t="shared" ref="AC4:AC61" si="5">AB4/AB$61</f>
        <v>1.0924375255663536E-3</v>
      </c>
      <c r="AE4" t="s">
        <v>61</v>
      </c>
      <c r="AF4">
        <v>77.950000000000017</v>
      </c>
      <c r="AG4" s="4">
        <f>AF4+AG3</f>
        <v>78.380000000000024</v>
      </c>
      <c r="AH4" s="8">
        <f t="shared" ref="AH4:AH61" si="6">AG4/AG$61</f>
        <v>1.5109450018332576E-3</v>
      </c>
      <c r="AJ4" t="s">
        <v>61</v>
      </c>
      <c r="AK4">
        <v>77.950000000000017</v>
      </c>
      <c r="AL4" s="4">
        <f>AK4+AL3</f>
        <v>78.380000000000024</v>
      </c>
      <c r="AM4" s="2">
        <f t="shared" ref="AM4:AM61" si="7">AL4/AL$61</f>
        <v>1.510945001833258E-3</v>
      </c>
      <c r="AO4" t="s">
        <v>61</v>
      </c>
      <c r="AP4">
        <v>77.950000000000017</v>
      </c>
      <c r="AQ4" s="4">
        <f>AP4+AQ3</f>
        <v>78.380000000000024</v>
      </c>
      <c r="AR4" s="2">
        <f t="shared" ref="AR4:AR61" si="8">AQ4/AQ$61</f>
        <v>1.5109450018332595E-3</v>
      </c>
      <c r="AT4" t="s">
        <v>61</v>
      </c>
      <c r="AU4">
        <v>77.950000000000017</v>
      </c>
      <c r="AV4" s="4">
        <f>AU4+AV3</f>
        <v>78.380000000000024</v>
      </c>
      <c r="AW4" s="2">
        <f t="shared" ref="AW4:AW61" si="9">AV4/AV$61</f>
        <v>1.5109450018332587E-3</v>
      </c>
      <c r="AY4" t="s">
        <v>61</v>
      </c>
      <c r="AZ4">
        <v>79.130000000000024</v>
      </c>
      <c r="BA4" s="4">
        <f>AZ4+BA3</f>
        <v>79.560000000000031</v>
      </c>
      <c r="BB4" s="2">
        <f t="shared" ref="BB4:BB61" si="10">BA4/BA$61</f>
        <v>1.5336920687146467E-3</v>
      </c>
      <c r="BD4" t="s">
        <v>61</v>
      </c>
      <c r="BE4">
        <v>79.130000000000024</v>
      </c>
      <c r="BF4" s="4">
        <f>BE4+BF3</f>
        <v>80.210000000000022</v>
      </c>
      <c r="BG4" s="2">
        <f t="shared" ref="BG4:BG61" si="11">BF4/BF$61</f>
        <v>1.5462222326747329E-3</v>
      </c>
      <c r="BI4" t="s">
        <v>61</v>
      </c>
      <c r="BJ4">
        <v>80.15000000000002</v>
      </c>
      <c r="BK4" s="4">
        <f>BJ4+BK3</f>
        <v>81.230000000000018</v>
      </c>
      <c r="BL4" s="2">
        <f t="shared" ref="BL4:BL61" si="12">BK4/BK$61</f>
        <v>1.5658849515044081E-3</v>
      </c>
      <c r="BN4" t="s">
        <v>61</v>
      </c>
      <c r="BO4">
        <v>80.15000000000002</v>
      </c>
      <c r="BP4" s="4">
        <f>BO4+BP3</f>
        <v>81.230000000000018</v>
      </c>
      <c r="BQ4" s="2">
        <f t="shared" ref="BQ4:BQ61" si="13">BP4/BP$61</f>
        <v>1.5658849515044089E-3</v>
      </c>
    </row>
    <row r="5" spans="1:69" x14ac:dyDescent="0.2">
      <c r="A5" t="s">
        <v>2</v>
      </c>
      <c r="B5">
        <v>107.48000000000002</v>
      </c>
      <c r="C5" s="4">
        <f t="shared" ref="C5:C57" si="14">B5+C4</f>
        <v>114.80000000000001</v>
      </c>
      <c r="D5" s="2">
        <f t="shared" si="0"/>
        <v>2.2130197271045962E-3</v>
      </c>
      <c r="F5" s="6" t="s">
        <v>62</v>
      </c>
      <c r="G5" s="7">
        <v>6.01</v>
      </c>
      <c r="H5" s="4">
        <f t="shared" ref="H5:H60" si="15">G5+H4</f>
        <v>35.79</v>
      </c>
      <c r="I5" s="2">
        <f t="shared" si="1"/>
        <v>6.8993010481771316E-4</v>
      </c>
      <c r="K5" t="s">
        <v>62</v>
      </c>
      <c r="L5">
        <v>6.01</v>
      </c>
      <c r="M5" s="4">
        <f t="shared" ref="M5:M61" si="16">L5+M4</f>
        <v>62.679999999999993</v>
      </c>
      <c r="N5" s="2">
        <f t="shared" si="2"/>
        <v>1.208293349258851E-3</v>
      </c>
      <c r="P5" t="s">
        <v>62</v>
      </c>
      <c r="Q5">
        <v>6.01</v>
      </c>
      <c r="R5" s="4">
        <f t="shared" ref="R5:R61" si="17">Q5+R4</f>
        <v>62.679999999999993</v>
      </c>
      <c r="S5" s="2">
        <f t="shared" si="3"/>
        <v>1.208293349258851E-3</v>
      </c>
      <c r="U5" t="s">
        <v>62</v>
      </c>
      <c r="V5">
        <v>6.01</v>
      </c>
      <c r="W5" s="4">
        <f t="shared" ref="W5:W61" si="18">V5+W4</f>
        <v>62.679999999999993</v>
      </c>
      <c r="X5" s="2">
        <f t="shared" si="4"/>
        <v>1.2082933492588504E-3</v>
      </c>
      <c r="Z5" t="s">
        <v>62</v>
      </c>
      <c r="AA5">
        <v>6.01</v>
      </c>
      <c r="AB5" s="4">
        <f t="shared" ref="AB5:AB61" si="19">AA5+AB4</f>
        <v>62.679999999999993</v>
      </c>
      <c r="AC5" s="2">
        <f t="shared" si="5"/>
        <v>1.2082933492588504E-3</v>
      </c>
      <c r="AE5" t="s">
        <v>62</v>
      </c>
      <c r="AF5">
        <v>6.01</v>
      </c>
      <c r="AG5" s="4">
        <f t="shared" ref="AG5:AG61" si="20">AF5+AG4</f>
        <v>84.390000000000029</v>
      </c>
      <c r="AH5" s="2">
        <f t="shared" si="6"/>
        <v>1.6268008255257542E-3</v>
      </c>
      <c r="AJ5" t="s">
        <v>62</v>
      </c>
      <c r="AK5">
        <v>6.01</v>
      </c>
      <c r="AL5" s="4">
        <f t="shared" ref="AL5:AL61" si="21">AK5+AL4</f>
        <v>84.390000000000029</v>
      </c>
      <c r="AM5" s="2">
        <f t="shared" si="7"/>
        <v>1.6268008255257546E-3</v>
      </c>
      <c r="AO5" t="s">
        <v>62</v>
      </c>
      <c r="AP5">
        <v>6.01</v>
      </c>
      <c r="AQ5" s="4">
        <f t="shared" ref="AQ5:AQ61" si="22">AP5+AQ4</f>
        <v>84.390000000000029</v>
      </c>
      <c r="AR5" s="2">
        <f t="shared" si="8"/>
        <v>1.6268008255257563E-3</v>
      </c>
      <c r="AT5" t="s">
        <v>62</v>
      </c>
      <c r="AU5">
        <v>6.01</v>
      </c>
      <c r="AV5" s="4">
        <f t="shared" ref="AV5:AV61" si="23">AU5+AV4</f>
        <v>84.390000000000029</v>
      </c>
      <c r="AW5" s="2">
        <f t="shared" si="9"/>
        <v>1.6268008255257553E-3</v>
      </c>
      <c r="AY5" t="s">
        <v>62</v>
      </c>
      <c r="AZ5">
        <v>7.37</v>
      </c>
      <c r="BA5" s="4">
        <f t="shared" ref="BA5:BA61" si="24">AZ5+BA4</f>
        <v>86.930000000000035</v>
      </c>
      <c r="BB5" s="2">
        <f t="shared" si="10"/>
        <v>1.6757648508467099E-3</v>
      </c>
      <c r="BD5" t="s">
        <v>62</v>
      </c>
      <c r="BE5">
        <v>11.299999999999999</v>
      </c>
      <c r="BF5" s="4">
        <f t="shared" ref="BF5:BF61" si="25">BE5+BF4</f>
        <v>91.510000000000019</v>
      </c>
      <c r="BG5" s="2">
        <f t="shared" si="11"/>
        <v>1.764054313827014E-3</v>
      </c>
      <c r="BI5" t="s">
        <v>62</v>
      </c>
      <c r="BJ5">
        <v>12.78</v>
      </c>
      <c r="BK5" s="4">
        <f t="shared" ref="BK5:BK61" si="26">BJ5+BK4</f>
        <v>94.010000000000019</v>
      </c>
      <c r="BL5" s="2">
        <f t="shared" si="12"/>
        <v>1.812247252135041E-3</v>
      </c>
      <c r="BN5" t="s">
        <v>62</v>
      </c>
      <c r="BO5">
        <v>12.78</v>
      </c>
      <c r="BP5" s="4">
        <f t="shared" ref="BP5:BP61" si="27">BO5+BP4</f>
        <v>94.010000000000019</v>
      </c>
      <c r="BQ5" s="2">
        <f t="shared" si="13"/>
        <v>1.8122472521350421E-3</v>
      </c>
    </row>
    <row r="6" spans="1:69" x14ac:dyDescent="0.2">
      <c r="A6" t="s">
        <v>3</v>
      </c>
      <c r="B6">
        <v>25.4</v>
      </c>
      <c r="C6" s="4">
        <f t="shared" si="14"/>
        <v>140.20000000000002</v>
      </c>
      <c r="D6" s="2">
        <f t="shared" si="0"/>
        <v>2.7026599803141502E-3</v>
      </c>
      <c r="F6" s="6" t="s">
        <v>63</v>
      </c>
      <c r="G6" s="7">
        <v>9.58</v>
      </c>
      <c r="H6" s="4">
        <f t="shared" si="15"/>
        <v>45.37</v>
      </c>
      <c r="I6" s="2">
        <f t="shared" si="1"/>
        <v>8.7460544441407225E-4</v>
      </c>
      <c r="K6" t="s">
        <v>63</v>
      </c>
      <c r="L6">
        <v>9.58</v>
      </c>
      <c r="M6" s="4">
        <f t="shared" si="16"/>
        <v>72.259999999999991</v>
      </c>
      <c r="N6" s="2">
        <f t="shared" si="2"/>
        <v>1.3929686888552101E-3</v>
      </c>
      <c r="P6" t="s">
        <v>63</v>
      </c>
      <c r="Q6">
        <v>18.89</v>
      </c>
      <c r="R6" s="4">
        <f t="shared" si="17"/>
        <v>81.569999999999993</v>
      </c>
      <c r="S6" s="2">
        <f t="shared" si="3"/>
        <v>1.5724391911143027E-3</v>
      </c>
      <c r="U6" t="s">
        <v>63</v>
      </c>
      <c r="V6">
        <v>18.89</v>
      </c>
      <c r="W6" s="4">
        <f t="shared" si="18"/>
        <v>81.569999999999993</v>
      </c>
      <c r="X6" s="2">
        <f t="shared" si="4"/>
        <v>1.5724391911143016E-3</v>
      </c>
      <c r="Z6" t="s">
        <v>63</v>
      </c>
      <c r="AA6">
        <v>18.89</v>
      </c>
      <c r="AB6" s="4">
        <f t="shared" si="19"/>
        <v>81.569999999999993</v>
      </c>
      <c r="AC6" s="2">
        <f t="shared" si="5"/>
        <v>1.5724391911143016E-3</v>
      </c>
      <c r="AE6" t="s">
        <v>63</v>
      </c>
      <c r="AF6">
        <v>18.89</v>
      </c>
      <c r="AG6" s="4">
        <f t="shared" si="20"/>
        <v>103.28000000000003</v>
      </c>
      <c r="AH6" s="2">
        <f t="shared" si="6"/>
        <v>1.9909466673812049E-3</v>
      </c>
      <c r="AJ6" t="s">
        <v>63</v>
      </c>
      <c r="AK6">
        <v>18.89</v>
      </c>
      <c r="AL6" s="4">
        <f t="shared" si="21"/>
        <v>103.28000000000003</v>
      </c>
      <c r="AM6" s="2">
        <f t="shared" si="7"/>
        <v>1.9909466673812054E-3</v>
      </c>
      <c r="AO6" t="s">
        <v>63</v>
      </c>
      <c r="AP6">
        <v>18.89</v>
      </c>
      <c r="AQ6" s="4">
        <f t="shared" si="22"/>
        <v>103.28000000000003</v>
      </c>
      <c r="AR6" s="2">
        <f t="shared" si="8"/>
        <v>1.9909466673812075E-3</v>
      </c>
      <c r="AT6" t="s">
        <v>63</v>
      </c>
      <c r="AU6">
        <v>18.89</v>
      </c>
      <c r="AV6" s="4">
        <f t="shared" si="23"/>
        <v>103.28000000000003</v>
      </c>
      <c r="AW6" s="2">
        <f t="shared" si="9"/>
        <v>1.9909466673812062E-3</v>
      </c>
      <c r="AY6" t="s">
        <v>63</v>
      </c>
      <c r="AZ6">
        <v>18.89</v>
      </c>
      <c r="BA6" s="4">
        <f t="shared" si="24"/>
        <v>105.82000000000004</v>
      </c>
      <c r="BB6" s="2">
        <f t="shared" si="10"/>
        <v>2.0399106927021606E-3</v>
      </c>
      <c r="BD6" t="s">
        <v>63</v>
      </c>
      <c r="BE6">
        <v>28.71</v>
      </c>
      <c r="BF6" s="4">
        <f t="shared" si="25"/>
        <v>120.22000000000003</v>
      </c>
      <c r="BG6" s="2">
        <f t="shared" si="11"/>
        <v>2.317502017356394E-3</v>
      </c>
      <c r="BI6" t="s">
        <v>63</v>
      </c>
      <c r="BJ6">
        <v>28.71</v>
      </c>
      <c r="BK6" s="4">
        <f t="shared" si="26"/>
        <v>122.72000000000003</v>
      </c>
      <c r="BL6" s="2">
        <f t="shared" si="12"/>
        <v>2.3656949556644215E-3</v>
      </c>
      <c r="BN6" t="s">
        <v>63</v>
      </c>
      <c r="BO6">
        <v>28.71</v>
      </c>
      <c r="BP6" s="4">
        <f t="shared" si="27"/>
        <v>122.72000000000003</v>
      </c>
      <c r="BQ6" s="2">
        <f t="shared" si="13"/>
        <v>2.3656949556644228E-3</v>
      </c>
    </row>
    <row r="7" spans="1:69" x14ac:dyDescent="0.2">
      <c r="A7" t="s">
        <v>4</v>
      </c>
      <c r="B7">
        <v>71.760000000000005</v>
      </c>
      <c r="C7" s="4">
        <f t="shared" si="14"/>
        <v>211.96000000000004</v>
      </c>
      <c r="D7" s="2">
        <f t="shared" si="0"/>
        <v>4.0859900815077548E-3</v>
      </c>
      <c r="F7" s="6" t="s">
        <v>0</v>
      </c>
      <c r="G7" s="7">
        <v>7.98</v>
      </c>
      <c r="H7" s="4">
        <f t="shared" si="15"/>
        <v>53.349999999999994</v>
      </c>
      <c r="I7" s="2">
        <f t="shared" si="1"/>
        <v>1.0284373034932942E-3</v>
      </c>
      <c r="K7" t="s">
        <v>0</v>
      </c>
      <c r="L7">
        <v>7.98</v>
      </c>
      <c r="M7" s="4">
        <f t="shared" si="16"/>
        <v>80.239999999999995</v>
      </c>
      <c r="N7" s="2">
        <f t="shared" si="2"/>
        <v>1.5468005479344321E-3</v>
      </c>
      <c r="P7" t="s">
        <v>0</v>
      </c>
      <c r="Q7">
        <v>7.98</v>
      </c>
      <c r="R7" s="4">
        <f t="shared" si="17"/>
        <v>89.55</v>
      </c>
      <c r="S7" s="2">
        <f t="shared" si="3"/>
        <v>1.7262710501935248E-3</v>
      </c>
      <c r="U7" t="s">
        <v>0</v>
      </c>
      <c r="V7">
        <v>9.99</v>
      </c>
      <c r="W7" s="4">
        <f t="shared" si="18"/>
        <v>91.559999999999988</v>
      </c>
      <c r="X7" s="2">
        <f t="shared" si="4"/>
        <v>1.7650181725931769E-3</v>
      </c>
      <c r="Z7" t="s">
        <v>0</v>
      </c>
      <c r="AA7">
        <v>9.99</v>
      </c>
      <c r="AB7" s="4">
        <f t="shared" si="19"/>
        <v>91.559999999999988</v>
      </c>
      <c r="AC7" s="2">
        <f t="shared" si="5"/>
        <v>1.7650181725931769E-3</v>
      </c>
      <c r="AE7" t="s">
        <v>0</v>
      </c>
      <c r="AF7">
        <v>9.99</v>
      </c>
      <c r="AG7" s="4">
        <f t="shared" si="20"/>
        <v>113.27000000000002</v>
      </c>
      <c r="AH7" s="2">
        <f t="shared" si="6"/>
        <v>2.1835256488600798E-3</v>
      </c>
      <c r="AJ7" t="s">
        <v>0</v>
      </c>
      <c r="AK7">
        <v>9.99</v>
      </c>
      <c r="AL7" s="4">
        <f t="shared" si="21"/>
        <v>113.27000000000002</v>
      </c>
      <c r="AM7" s="2">
        <f t="shared" si="7"/>
        <v>2.1835256488600806E-3</v>
      </c>
      <c r="AO7" t="s">
        <v>0</v>
      </c>
      <c r="AP7">
        <v>10.14</v>
      </c>
      <c r="AQ7" s="4">
        <f t="shared" si="22"/>
        <v>113.42000000000003</v>
      </c>
      <c r="AR7" s="2">
        <f t="shared" si="8"/>
        <v>2.1864172251585645E-3</v>
      </c>
      <c r="AT7" t="s">
        <v>0</v>
      </c>
      <c r="AU7">
        <v>10.14</v>
      </c>
      <c r="AV7" s="4">
        <f t="shared" si="23"/>
        <v>113.42000000000003</v>
      </c>
      <c r="AW7" s="2">
        <f t="shared" si="9"/>
        <v>2.1864172251585632E-3</v>
      </c>
      <c r="AY7" t="s">
        <v>0</v>
      </c>
      <c r="AZ7">
        <v>24.97</v>
      </c>
      <c r="BA7" s="4">
        <f t="shared" si="24"/>
        <v>130.79000000000002</v>
      </c>
      <c r="BB7" s="2">
        <f t="shared" si="10"/>
        <v>2.5212617605227324E-3</v>
      </c>
      <c r="BD7" t="s">
        <v>0</v>
      </c>
      <c r="BE7">
        <v>27.569999999999997</v>
      </c>
      <c r="BF7" s="4">
        <f t="shared" si="25"/>
        <v>147.79000000000002</v>
      </c>
      <c r="BG7" s="2">
        <f t="shared" si="11"/>
        <v>2.8489737410173138E-3</v>
      </c>
      <c r="BI7" t="s">
        <v>0</v>
      </c>
      <c r="BJ7">
        <v>28.56</v>
      </c>
      <c r="BK7" s="4">
        <f t="shared" si="26"/>
        <v>151.28000000000003</v>
      </c>
      <c r="BL7" s="2">
        <f t="shared" si="12"/>
        <v>2.9162510828953199E-3</v>
      </c>
      <c r="BN7" t="s">
        <v>0</v>
      </c>
      <c r="BO7">
        <v>28.56</v>
      </c>
      <c r="BP7" s="4">
        <f t="shared" si="27"/>
        <v>151.28000000000003</v>
      </c>
      <c r="BQ7" s="2">
        <f t="shared" si="13"/>
        <v>2.9162510828953216E-3</v>
      </c>
    </row>
    <row r="8" spans="1:69" x14ac:dyDescent="0.2">
      <c r="A8" t="s">
        <v>5</v>
      </c>
      <c r="B8">
        <v>44.95</v>
      </c>
      <c r="C8" s="4">
        <f t="shared" si="14"/>
        <v>256.91000000000003</v>
      </c>
      <c r="D8" s="2">
        <f t="shared" si="0"/>
        <v>4.9524991122860788E-3</v>
      </c>
      <c r="F8" s="6" t="s">
        <v>1</v>
      </c>
      <c r="G8" s="7">
        <v>15.85</v>
      </c>
      <c r="H8" s="4">
        <f t="shared" si="15"/>
        <v>69.199999999999989</v>
      </c>
      <c r="I8" s="2">
        <f t="shared" si="1"/>
        <v>1.3339805323661846E-3</v>
      </c>
      <c r="K8" t="s">
        <v>1</v>
      </c>
      <c r="L8">
        <v>36.690000000000005</v>
      </c>
      <c r="M8" s="4">
        <f t="shared" si="16"/>
        <v>116.93</v>
      </c>
      <c r="N8" s="2">
        <f t="shared" si="2"/>
        <v>2.2540801105430355E-3</v>
      </c>
      <c r="P8" t="s">
        <v>1</v>
      </c>
      <c r="Q8">
        <v>36.690000000000005</v>
      </c>
      <c r="R8" s="4">
        <f t="shared" si="17"/>
        <v>126.24000000000001</v>
      </c>
      <c r="S8" s="2">
        <f t="shared" si="3"/>
        <v>2.4335506128021281E-3</v>
      </c>
      <c r="U8" t="s">
        <v>1</v>
      </c>
      <c r="V8">
        <v>46.680000000000007</v>
      </c>
      <c r="W8" s="4">
        <f t="shared" si="18"/>
        <v>138.24</v>
      </c>
      <c r="X8" s="2">
        <f t="shared" si="4"/>
        <v>2.6648767166806558E-3</v>
      </c>
      <c r="Z8" t="s">
        <v>1</v>
      </c>
      <c r="AA8">
        <v>46.680000000000007</v>
      </c>
      <c r="AB8" s="4">
        <f t="shared" si="19"/>
        <v>138.24</v>
      </c>
      <c r="AC8" s="2">
        <f t="shared" si="5"/>
        <v>2.6648767166806558E-3</v>
      </c>
      <c r="AE8" t="s">
        <v>1</v>
      </c>
      <c r="AF8">
        <v>47.71</v>
      </c>
      <c r="AG8" s="4">
        <f t="shared" si="20"/>
        <v>160.98000000000002</v>
      </c>
      <c r="AH8" s="2">
        <f t="shared" si="6"/>
        <v>3.1032396835304638E-3</v>
      </c>
      <c r="AJ8" t="s">
        <v>1</v>
      </c>
      <c r="AK8">
        <v>47.71</v>
      </c>
      <c r="AL8" s="4">
        <f t="shared" si="21"/>
        <v>160.98000000000002</v>
      </c>
      <c r="AM8" s="2">
        <f t="shared" si="7"/>
        <v>3.1032396835304647E-3</v>
      </c>
      <c r="AO8" t="s">
        <v>1</v>
      </c>
      <c r="AP8">
        <v>47.71</v>
      </c>
      <c r="AQ8" s="4">
        <f t="shared" si="22"/>
        <v>161.13000000000002</v>
      </c>
      <c r="AR8" s="2">
        <f t="shared" si="8"/>
        <v>3.1061312598289498E-3</v>
      </c>
      <c r="AT8" t="s">
        <v>1</v>
      </c>
      <c r="AU8">
        <v>47.71</v>
      </c>
      <c r="AV8" s="4">
        <f t="shared" si="23"/>
        <v>161.13000000000002</v>
      </c>
      <c r="AW8" s="2">
        <f t="shared" si="9"/>
        <v>3.1061312598289477E-3</v>
      </c>
      <c r="AY8" t="s">
        <v>1</v>
      </c>
      <c r="AZ8">
        <v>67.70999999999998</v>
      </c>
      <c r="BA8" s="4">
        <f t="shared" si="24"/>
        <v>198.5</v>
      </c>
      <c r="BB8" s="2">
        <f t="shared" si="10"/>
        <v>3.8265193016573311E-3</v>
      </c>
      <c r="BD8" t="s">
        <v>1</v>
      </c>
      <c r="BE8">
        <v>81.57999999999997</v>
      </c>
      <c r="BF8" s="4">
        <f t="shared" si="25"/>
        <v>229.37</v>
      </c>
      <c r="BG8" s="2">
        <f t="shared" si="11"/>
        <v>4.4216057038848448E-3</v>
      </c>
      <c r="BI8" t="s">
        <v>1</v>
      </c>
      <c r="BJ8">
        <v>110.52</v>
      </c>
      <c r="BK8" s="4">
        <f t="shared" si="26"/>
        <v>261.8</v>
      </c>
      <c r="BL8" s="2">
        <f t="shared" si="12"/>
        <v>5.0467644996165691E-3</v>
      </c>
      <c r="BN8" t="s">
        <v>1</v>
      </c>
      <c r="BO8">
        <v>143.44999999999999</v>
      </c>
      <c r="BP8" s="4">
        <f t="shared" si="27"/>
        <v>294.73</v>
      </c>
      <c r="BQ8" s="2">
        <f t="shared" si="13"/>
        <v>5.6815618830099021E-3</v>
      </c>
    </row>
    <row r="9" spans="1:69" x14ac:dyDescent="0.2">
      <c r="A9" t="s">
        <v>6</v>
      </c>
      <c r="B9">
        <v>282.78999999999996</v>
      </c>
      <c r="C9" s="4">
        <f t="shared" si="14"/>
        <v>539.70000000000005</v>
      </c>
      <c r="D9" s="2">
        <f t="shared" si="0"/>
        <v>1.0403891521936853E-2</v>
      </c>
      <c r="F9" s="6" t="s">
        <v>2</v>
      </c>
      <c r="G9" s="7">
        <v>78.250000000000014</v>
      </c>
      <c r="H9" s="4">
        <f t="shared" si="15"/>
        <v>147.44999999999999</v>
      </c>
      <c r="I9" s="2">
        <f t="shared" si="1"/>
        <v>2.842419501407427E-3</v>
      </c>
      <c r="K9" t="s">
        <v>2</v>
      </c>
      <c r="L9">
        <v>77.25</v>
      </c>
      <c r="M9" s="4">
        <f t="shared" si="16"/>
        <v>194.18</v>
      </c>
      <c r="N9" s="2">
        <f t="shared" si="2"/>
        <v>3.7432419042610675E-3</v>
      </c>
      <c r="P9" t="s">
        <v>2</v>
      </c>
      <c r="Q9">
        <v>78.55</v>
      </c>
      <c r="R9" s="4">
        <f t="shared" si="17"/>
        <v>204.79000000000002</v>
      </c>
      <c r="S9" s="2">
        <f t="shared" si="3"/>
        <v>3.9477727344403345E-3</v>
      </c>
      <c r="U9" t="s">
        <v>2</v>
      </c>
      <c r="V9">
        <v>78.55</v>
      </c>
      <c r="W9" s="4">
        <f t="shared" si="18"/>
        <v>216.79000000000002</v>
      </c>
      <c r="X9" s="2">
        <f t="shared" si="4"/>
        <v>4.1790988383188614E-3</v>
      </c>
      <c r="Z9" t="s">
        <v>2</v>
      </c>
      <c r="AA9">
        <v>79.47999999999999</v>
      </c>
      <c r="AB9" s="4">
        <f t="shared" si="19"/>
        <v>217.72</v>
      </c>
      <c r="AC9" s="2">
        <f t="shared" si="5"/>
        <v>4.1970266113694468E-3</v>
      </c>
      <c r="AE9" t="s">
        <v>2</v>
      </c>
      <c r="AF9">
        <v>57.769999999999989</v>
      </c>
      <c r="AG9" s="4">
        <f t="shared" si="20"/>
        <v>218.75</v>
      </c>
      <c r="AH9" s="2">
        <f t="shared" si="6"/>
        <v>4.2168821019523475E-3</v>
      </c>
      <c r="AJ9" t="s">
        <v>2</v>
      </c>
      <c r="AK9">
        <v>57.769999999999989</v>
      </c>
      <c r="AL9" s="4">
        <f t="shared" si="21"/>
        <v>218.75</v>
      </c>
      <c r="AM9" s="2">
        <f t="shared" si="7"/>
        <v>4.2168821019523484E-3</v>
      </c>
      <c r="AO9" t="s">
        <v>2</v>
      </c>
      <c r="AP9">
        <v>57.769999999999989</v>
      </c>
      <c r="AQ9" s="4">
        <f t="shared" si="22"/>
        <v>218.9</v>
      </c>
      <c r="AR9" s="2">
        <f t="shared" si="8"/>
        <v>4.2197736782508353E-3</v>
      </c>
      <c r="AT9" t="s">
        <v>2</v>
      </c>
      <c r="AU9">
        <v>57.769999999999989</v>
      </c>
      <c r="AV9" s="4">
        <f t="shared" si="23"/>
        <v>218.9</v>
      </c>
      <c r="AW9" s="2">
        <f t="shared" si="9"/>
        <v>4.2197736782508318E-3</v>
      </c>
      <c r="AY9" t="s">
        <v>2</v>
      </c>
      <c r="AZ9">
        <v>63.489999999999988</v>
      </c>
      <c r="BA9" s="4">
        <f t="shared" si="24"/>
        <v>261.99</v>
      </c>
      <c r="BB9" s="2">
        <f t="shared" si="10"/>
        <v>5.0504271629279807E-3</v>
      </c>
      <c r="BD9" t="s">
        <v>2</v>
      </c>
      <c r="BE9">
        <v>91.22</v>
      </c>
      <c r="BF9" s="4">
        <f t="shared" si="25"/>
        <v>320.59000000000003</v>
      </c>
      <c r="BG9" s="2">
        <f t="shared" si="11"/>
        <v>6.1800696368681275E-3</v>
      </c>
      <c r="BI9" t="s">
        <v>2</v>
      </c>
      <c r="BJ9">
        <v>161.32000000000002</v>
      </c>
      <c r="BK9" s="4">
        <f t="shared" si="26"/>
        <v>423.12</v>
      </c>
      <c r="BL9" s="2">
        <f t="shared" si="12"/>
        <v>8.1565584227569245E-3</v>
      </c>
      <c r="BN9" t="s">
        <v>2</v>
      </c>
      <c r="BO9">
        <v>183.57999999999998</v>
      </c>
      <c r="BP9" s="4">
        <f t="shared" si="27"/>
        <v>478.31</v>
      </c>
      <c r="BQ9" s="2">
        <f t="shared" si="13"/>
        <v>9.2204657288449295E-3</v>
      </c>
    </row>
    <row r="10" spans="1:69" x14ac:dyDescent="0.2">
      <c r="A10" t="s">
        <v>7</v>
      </c>
      <c r="B10">
        <v>300.66999999999996</v>
      </c>
      <c r="C10" s="4">
        <f t="shared" si="14"/>
        <v>840.37</v>
      </c>
      <c r="D10" s="2">
        <f t="shared" si="0"/>
        <v>1.6199959826366635E-2</v>
      </c>
      <c r="F10" s="6" t="s">
        <v>3</v>
      </c>
      <c r="G10" s="7">
        <v>28.439999999999994</v>
      </c>
      <c r="H10" s="4">
        <f t="shared" si="15"/>
        <v>175.89</v>
      </c>
      <c r="I10" s="2">
        <f t="shared" si="1"/>
        <v>3.3906623675995407E-3</v>
      </c>
      <c r="K10" t="s">
        <v>3</v>
      </c>
      <c r="L10">
        <v>42.559999999999995</v>
      </c>
      <c r="M10" s="4">
        <f t="shared" si="16"/>
        <v>236.74</v>
      </c>
      <c r="N10" s="2">
        <f t="shared" si="2"/>
        <v>4.5636784860169184E-3</v>
      </c>
      <c r="P10" t="s">
        <v>3</v>
      </c>
      <c r="Q10">
        <v>45.589999999999996</v>
      </c>
      <c r="R10" s="4">
        <f t="shared" si="17"/>
        <v>250.38000000000002</v>
      </c>
      <c r="S10" s="2">
        <f t="shared" si="3"/>
        <v>4.8266191574255143E-3</v>
      </c>
      <c r="U10" t="s">
        <v>3</v>
      </c>
      <c r="V10">
        <v>45.589999999999996</v>
      </c>
      <c r="W10" s="4">
        <f t="shared" si="18"/>
        <v>262.38</v>
      </c>
      <c r="X10" s="2">
        <f t="shared" si="4"/>
        <v>5.0579452613040395E-3</v>
      </c>
      <c r="Z10" t="s">
        <v>3</v>
      </c>
      <c r="AA10">
        <v>58.56</v>
      </c>
      <c r="AB10" s="4">
        <f t="shared" si="19"/>
        <v>276.27999999999997</v>
      </c>
      <c r="AC10" s="2">
        <f t="shared" si="5"/>
        <v>5.325897998296668E-3</v>
      </c>
      <c r="AE10" t="s">
        <v>3</v>
      </c>
      <c r="AF10">
        <v>63.570000000000007</v>
      </c>
      <c r="AG10" s="4">
        <f t="shared" si="20"/>
        <v>282.32</v>
      </c>
      <c r="AH10" s="2">
        <f t="shared" si="6"/>
        <v>5.4423321372488532E-3</v>
      </c>
      <c r="AJ10" t="s">
        <v>3</v>
      </c>
      <c r="AK10">
        <v>89.66</v>
      </c>
      <c r="AL10" s="4">
        <f t="shared" si="21"/>
        <v>308.40999999999997</v>
      </c>
      <c r="AM10" s="2">
        <f t="shared" si="7"/>
        <v>5.9452736414314228E-3</v>
      </c>
      <c r="AO10" t="s">
        <v>3</v>
      </c>
      <c r="AP10">
        <v>89.67</v>
      </c>
      <c r="AQ10" s="4">
        <f t="shared" si="22"/>
        <v>308.57</v>
      </c>
      <c r="AR10" s="2">
        <f t="shared" si="8"/>
        <v>5.9483579894831435E-3</v>
      </c>
      <c r="AT10" t="s">
        <v>3</v>
      </c>
      <c r="AU10">
        <v>89.66</v>
      </c>
      <c r="AV10" s="4">
        <f t="shared" si="23"/>
        <v>308.56</v>
      </c>
      <c r="AW10" s="2">
        <f t="shared" si="9"/>
        <v>5.9481652177299071E-3</v>
      </c>
      <c r="AY10" t="s">
        <v>3</v>
      </c>
      <c r="AZ10">
        <v>108.14999999999998</v>
      </c>
      <c r="BA10" s="4">
        <f t="shared" si="24"/>
        <v>370.14</v>
      </c>
      <c r="BB10" s="2">
        <f t="shared" si="10"/>
        <v>7.1352536741332217E-3</v>
      </c>
      <c r="BD10" t="s">
        <v>3</v>
      </c>
      <c r="BE10">
        <v>181.41000000000003</v>
      </c>
      <c r="BF10" s="4">
        <f t="shared" si="25"/>
        <v>502.00000000000006</v>
      </c>
      <c r="BG10" s="2">
        <f t="shared" si="11"/>
        <v>9.6771420122517861E-3</v>
      </c>
      <c r="BI10" t="s">
        <v>3</v>
      </c>
      <c r="BJ10">
        <v>254.98</v>
      </c>
      <c r="BK10" s="4">
        <f t="shared" si="26"/>
        <v>678.1</v>
      </c>
      <c r="BL10" s="2">
        <f t="shared" si="12"/>
        <v>1.3071852586669196E-2</v>
      </c>
      <c r="BN10" t="s">
        <v>3</v>
      </c>
      <c r="BO10">
        <v>284.09999999999997</v>
      </c>
      <c r="BP10" s="4">
        <f t="shared" si="27"/>
        <v>762.41</v>
      </c>
      <c r="BQ10" s="2">
        <f t="shared" si="13"/>
        <v>1.4697111238169101E-2</v>
      </c>
    </row>
    <row r="11" spans="1:69" x14ac:dyDescent="0.2">
      <c r="A11" t="s">
        <v>8</v>
      </c>
      <c r="B11">
        <v>629.61999999999978</v>
      </c>
      <c r="C11" s="4">
        <f t="shared" si="14"/>
        <v>1469.9899999999998</v>
      </c>
      <c r="D11" s="2">
        <f t="shared" si="0"/>
        <v>2.8337254953366593E-2</v>
      </c>
      <c r="F11" s="6" t="s">
        <v>4</v>
      </c>
      <c r="G11" s="7">
        <v>71.33</v>
      </c>
      <c r="H11" s="4">
        <f t="shared" si="15"/>
        <v>247.21999999999997</v>
      </c>
      <c r="I11" s="2">
        <f t="shared" si="1"/>
        <v>4.7657032834041643E-3</v>
      </c>
      <c r="K11" t="s">
        <v>4</v>
      </c>
      <c r="L11">
        <v>78.77000000000001</v>
      </c>
      <c r="M11" s="4">
        <f t="shared" si="16"/>
        <v>315.51</v>
      </c>
      <c r="N11" s="2">
        <f t="shared" si="2"/>
        <v>6.08214158622623E-3</v>
      </c>
      <c r="P11" t="s">
        <v>4</v>
      </c>
      <c r="Q11">
        <v>77.330000000000013</v>
      </c>
      <c r="R11" s="4">
        <f t="shared" si="17"/>
        <v>327.71000000000004</v>
      </c>
      <c r="S11" s="2">
        <f t="shared" si="3"/>
        <v>6.3173231251694032E-3</v>
      </c>
      <c r="U11" t="s">
        <v>4</v>
      </c>
      <c r="V11">
        <v>77.660000000000011</v>
      </c>
      <c r="W11" s="4">
        <f t="shared" si="18"/>
        <v>340.04</v>
      </c>
      <c r="X11" s="2">
        <f t="shared" si="4"/>
        <v>6.555010696904587E-3</v>
      </c>
      <c r="Z11" t="s">
        <v>4</v>
      </c>
      <c r="AA11">
        <v>89.23</v>
      </c>
      <c r="AB11" s="4">
        <f t="shared" si="19"/>
        <v>365.51</v>
      </c>
      <c r="AC11" s="2">
        <f t="shared" si="5"/>
        <v>7.0460003523867649E-3</v>
      </c>
      <c r="AE11" t="s">
        <v>4</v>
      </c>
      <c r="AF11">
        <v>93.22</v>
      </c>
      <c r="AG11" s="4">
        <f t="shared" si="20"/>
        <v>375.53999999999996</v>
      </c>
      <c r="AH11" s="2">
        <f t="shared" si="6"/>
        <v>7.2393504208785571E-3</v>
      </c>
      <c r="AJ11" t="s">
        <v>4</v>
      </c>
      <c r="AK11">
        <v>100.24</v>
      </c>
      <c r="AL11" s="4">
        <f t="shared" si="21"/>
        <v>408.65</v>
      </c>
      <c r="AM11" s="2">
        <f t="shared" si="7"/>
        <v>7.8776176958300671E-3</v>
      </c>
      <c r="AO11" t="s">
        <v>4</v>
      </c>
      <c r="AP11">
        <v>146.51000000000002</v>
      </c>
      <c r="AQ11" s="4">
        <f t="shared" si="22"/>
        <v>455.08000000000004</v>
      </c>
      <c r="AR11" s="2">
        <f t="shared" si="8"/>
        <v>8.7726569460867525E-3</v>
      </c>
      <c r="AT11" t="s">
        <v>4</v>
      </c>
      <c r="AU11">
        <v>155.57</v>
      </c>
      <c r="AV11" s="4">
        <f t="shared" si="23"/>
        <v>464.13</v>
      </c>
      <c r="AW11" s="2">
        <f t="shared" si="9"/>
        <v>8.9471153827618017E-3</v>
      </c>
      <c r="AY11" t="s">
        <v>4</v>
      </c>
      <c r="AZ11">
        <v>182.97999999999996</v>
      </c>
      <c r="BA11" s="4">
        <f t="shared" si="24"/>
        <v>553.11999999999989</v>
      </c>
      <c r="BB11" s="2">
        <f t="shared" si="10"/>
        <v>1.0662591214774321E-2</v>
      </c>
      <c r="BD11" t="s">
        <v>4</v>
      </c>
      <c r="BE11">
        <v>300.15000000000003</v>
      </c>
      <c r="BF11" s="4">
        <f t="shared" si="25"/>
        <v>802.15000000000009</v>
      </c>
      <c r="BG11" s="2">
        <f t="shared" si="11"/>
        <v>1.5463186185513487E-2</v>
      </c>
      <c r="BI11" t="s">
        <v>4</v>
      </c>
      <c r="BJ11">
        <v>483.46000000000004</v>
      </c>
      <c r="BK11" s="4">
        <f t="shared" si="26"/>
        <v>1161.56</v>
      </c>
      <c r="BL11" s="2">
        <f t="shared" si="12"/>
        <v>2.2391595768428654E-2</v>
      </c>
      <c r="BN11" t="s">
        <v>4</v>
      </c>
      <c r="BO11">
        <v>579.71999999999991</v>
      </c>
      <c r="BP11" s="4">
        <f t="shared" si="27"/>
        <v>1342.1299999999999</v>
      </c>
      <c r="BQ11" s="2">
        <f t="shared" si="13"/>
        <v>2.5872475316540831E-2</v>
      </c>
    </row>
    <row r="12" spans="1:69" x14ac:dyDescent="0.2">
      <c r="A12" t="s">
        <v>9</v>
      </c>
      <c r="B12">
        <v>5755.4000000000051</v>
      </c>
      <c r="C12" s="4">
        <f t="shared" si="14"/>
        <v>7225.3900000000049</v>
      </c>
      <c r="D12" s="2">
        <f t="shared" si="0"/>
        <v>0.13928510980857395</v>
      </c>
      <c r="F12" s="6" t="s">
        <v>5</v>
      </c>
      <c r="G12" s="7">
        <v>57.22</v>
      </c>
      <c r="H12" s="4">
        <f t="shared" si="15"/>
        <v>304.43999999999994</v>
      </c>
      <c r="I12" s="2">
        <f t="shared" si="1"/>
        <v>5.8687432553982833E-3</v>
      </c>
      <c r="K12" t="s">
        <v>5</v>
      </c>
      <c r="L12">
        <v>64.649999999999991</v>
      </c>
      <c r="M12" s="4">
        <f t="shared" si="16"/>
        <v>380.15999999999997</v>
      </c>
      <c r="N12" s="2">
        <f t="shared" si="2"/>
        <v>7.3284109708718062E-3</v>
      </c>
      <c r="P12" t="s">
        <v>5</v>
      </c>
      <c r="Q12">
        <v>74.64</v>
      </c>
      <c r="R12" s="4">
        <f t="shared" si="17"/>
        <v>402.35</v>
      </c>
      <c r="S12" s="2">
        <f t="shared" si="3"/>
        <v>7.7561714912938555E-3</v>
      </c>
      <c r="U12" t="s">
        <v>5</v>
      </c>
      <c r="V12">
        <v>75.939999999999984</v>
      </c>
      <c r="W12" s="4">
        <f t="shared" si="18"/>
        <v>415.98</v>
      </c>
      <c r="X12" s="2">
        <f t="shared" si="4"/>
        <v>8.0189193909492116E-3</v>
      </c>
      <c r="Z12" t="s">
        <v>5</v>
      </c>
      <c r="AA12">
        <v>85.22999999999999</v>
      </c>
      <c r="AB12" s="4">
        <f t="shared" si="19"/>
        <v>450.74</v>
      </c>
      <c r="AC12" s="2">
        <f t="shared" si="5"/>
        <v>8.6889940051840184E-3</v>
      </c>
      <c r="AE12" t="s">
        <v>5</v>
      </c>
      <c r="AF12">
        <v>97.429999999999993</v>
      </c>
      <c r="AG12" s="4">
        <f t="shared" si="20"/>
        <v>472.96999999999997</v>
      </c>
      <c r="AH12" s="2">
        <f t="shared" si="6"/>
        <v>9.1175256126189794E-3</v>
      </c>
      <c r="AJ12" t="s">
        <v>5</v>
      </c>
      <c r="AK12">
        <v>97.429999999999993</v>
      </c>
      <c r="AL12" s="4">
        <f t="shared" si="21"/>
        <v>506.08</v>
      </c>
      <c r="AM12" s="2">
        <f t="shared" si="7"/>
        <v>9.7557928875704886E-3</v>
      </c>
      <c r="AO12" t="s">
        <v>5</v>
      </c>
      <c r="AP12">
        <v>107.25999999999999</v>
      </c>
      <c r="AQ12" s="4">
        <f t="shared" si="22"/>
        <v>562.34</v>
      </c>
      <c r="AR12" s="2">
        <f t="shared" si="8"/>
        <v>1.0840326771254337E-2</v>
      </c>
      <c r="AT12" t="s">
        <v>5</v>
      </c>
      <c r="AU12">
        <v>111.57999999999998</v>
      </c>
      <c r="AV12" s="4">
        <f t="shared" si="23"/>
        <v>575.71</v>
      </c>
      <c r="AW12" s="2">
        <f t="shared" si="9"/>
        <v>1.1098062605325658E-2</v>
      </c>
      <c r="AY12" t="s">
        <v>5</v>
      </c>
      <c r="AZ12">
        <v>162.07000000000002</v>
      </c>
      <c r="BA12" s="4">
        <f t="shared" si="24"/>
        <v>715.18999999999994</v>
      </c>
      <c r="BB12" s="2">
        <f t="shared" si="10"/>
        <v>1.3786843019407085E-2</v>
      </c>
      <c r="BD12" t="s">
        <v>5</v>
      </c>
      <c r="BE12">
        <v>414.17999999999995</v>
      </c>
      <c r="BF12" s="4">
        <f t="shared" si="25"/>
        <v>1216.33</v>
      </c>
      <c r="BG12" s="2">
        <f t="shared" si="11"/>
        <v>2.3447406660880903E-2</v>
      </c>
      <c r="BI12" t="s">
        <v>5</v>
      </c>
      <c r="BJ12">
        <v>567.04999999999995</v>
      </c>
      <c r="BK12" s="4">
        <f t="shared" si="26"/>
        <v>1728.61</v>
      </c>
      <c r="BL12" s="2">
        <f t="shared" si="12"/>
        <v>3.33227180354553E-2</v>
      </c>
      <c r="BN12" t="s">
        <v>5</v>
      </c>
      <c r="BO12">
        <v>734.5300000000002</v>
      </c>
      <c r="BP12" s="4">
        <f t="shared" si="27"/>
        <v>2076.66</v>
      </c>
      <c r="BQ12" s="2">
        <f t="shared" si="13"/>
        <v>4.0032138906698815E-2</v>
      </c>
    </row>
    <row r="13" spans="1:69" x14ac:dyDescent="0.2">
      <c r="A13" t="s">
        <v>10</v>
      </c>
      <c r="B13">
        <v>3898.6899999999973</v>
      </c>
      <c r="C13" s="4">
        <f t="shared" si="14"/>
        <v>11124.080000000002</v>
      </c>
      <c r="D13" s="2">
        <f t="shared" si="0"/>
        <v>0.21444084046942247</v>
      </c>
      <c r="F13" s="6" t="s">
        <v>6</v>
      </c>
      <c r="G13" s="7">
        <v>284.10999999999996</v>
      </c>
      <c r="H13" s="4">
        <f t="shared" si="15"/>
        <v>588.54999999999995</v>
      </c>
      <c r="I13" s="2">
        <f t="shared" si="1"/>
        <v>1.1345581536475694E-2</v>
      </c>
      <c r="K13" t="s">
        <v>6</v>
      </c>
      <c r="L13">
        <v>263.27</v>
      </c>
      <c r="M13" s="4">
        <f t="shared" si="16"/>
        <v>643.42999999999995</v>
      </c>
      <c r="N13" s="2">
        <f t="shared" si="2"/>
        <v>1.2403512918213505E-2</v>
      </c>
      <c r="P13" t="s">
        <v>6</v>
      </c>
      <c r="Q13">
        <v>263.27</v>
      </c>
      <c r="R13" s="4">
        <f t="shared" si="17"/>
        <v>665.62</v>
      </c>
      <c r="S13" s="2">
        <f t="shared" si="3"/>
        <v>1.2831273438635556E-2</v>
      </c>
      <c r="U13" t="s">
        <v>6</v>
      </c>
      <c r="V13">
        <v>256.32999999999993</v>
      </c>
      <c r="W13" s="4">
        <f t="shared" si="18"/>
        <v>672.31</v>
      </c>
      <c r="X13" s="2">
        <f t="shared" si="4"/>
        <v>1.2960237741547824E-2</v>
      </c>
      <c r="Z13" t="s">
        <v>6</v>
      </c>
      <c r="AA13">
        <v>257.33</v>
      </c>
      <c r="AB13" s="4">
        <f t="shared" si="19"/>
        <v>708.06999999999994</v>
      </c>
      <c r="AC13" s="2">
        <f t="shared" si="5"/>
        <v>1.3649589531105842E-2</v>
      </c>
      <c r="AE13" t="s">
        <v>6</v>
      </c>
      <c r="AF13">
        <v>263.60999999999996</v>
      </c>
      <c r="AG13" s="4">
        <f t="shared" si="20"/>
        <v>736.57999999999993</v>
      </c>
      <c r="AH13" s="2">
        <f t="shared" si="6"/>
        <v>1.4199181799570559E-2</v>
      </c>
      <c r="AJ13" t="s">
        <v>6</v>
      </c>
      <c r="AK13">
        <v>272.7399999999999</v>
      </c>
      <c r="AL13" s="4">
        <f t="shared" si="21"/>
        <v>778.81999999999994</v>
      </c>
      <c r="AM13" s="2">
        <f t="shared" si="7"/>
        <v>1.5013449685222984E-2</v>
      </c>
      <c r="AO13" t="s">
        <v>6</v>
      </c>
      <c r="AP13">
        <v>283.1099999999999</v>
      </c>
      <c r="AQ13" s="4">
        <f t="shared" si="22"/>
        <v>845.44999999999993</v>
      </c>
      <c r="AR13" s="2">
        <f t="shared" si="8"/>
        <v>1.6297887877008532E-2</v>
      </c>
      <c r="AT13" t="s">
        <v>6</v>
      </c>
      <c r="AU13">
        <v>285.02999999999992</v>
      </c>
      <c r="AV13" s="4">
        <f t="shared" si="23"/>
        <v>860.74</v>
      </c>
      <c r="AW13" s="2">
        <f t="shared" si="9"/>
        <v>1.6592635887700415E-2</v>
      </c>
      <c r="AY13" t="s">
        <v>6</v>
      </c>
      <c r="AZ13">
        <v>346.91999999999985</v>
      </c>
      <c r="BA13" s="4">
        <f t="shared" si="24"/>
        <v>1062.1099999999997</v>
      </c>
      <c r="BB13" s="2">
        <f t="shared" si="10"/>
        <v>2.0474480682535347E-2</v>
      </c>
      <c r="BD13" t="s">
        <v>6</v>
      </c>
      <c r="BE13">
        <v>567.41999999999985</v>
      </c>
      <c r="BF13" s="4">
        <f t="shared" si="25"/>
        <v>1783.7499999999998</v>
      </c>
      <c r="BG13" s="2">
        <f t="shared" si="11"/>
        <v>3.4385661482777129E-2</v>
      </c>
      <c r="BI13" t="s">
        <v>6</v>
      </c>
      <c r="BJ13">
        <v>784.04000000000019</v>
      </c>
      <c r="BK13" s="4">
        <f t="shared" si="26"/>
        <v>2512.65</v>
      </c>
      <c r="BL13" s="2">
        <f t="shared" si="12"/>
        <v>4.8436794575865444E-2</v>
      </c>
      <c r="BN13" t="s">
        <v>6</v>
      </c>
      <c r="BO13">
        <v>1059.3800000000003</v>
      </c>
      <c r="BP13" s="4">
        <f t="shared" si="27"/>
        <v>3136.04</v>
      </c>
      <c r="BQ13" s="2">
        <f t="shared" si="13"/>
        <v>6.0453992900601813E-2</v>
      </c>
    </row>
    <row r="14" spans="1:69" x14ac:dyDescent="0.2">
      <c r="A14" t="s">
        <v>11</v>
      </c>
      <c r="B14">
        <v>2898.8199999999965</v>
      </c>
      <c r="C14" s="4">
        <f t="shared" si="14"/>
        <v>14022.899999999998</v>
      </c>
      <c r="D14" s="2">
        <f t="shared" si="0"/>
        <v>0.27032190183985222</v>
      </c>
      <c r="F14" s="6" t="s">
        <v>7</v>
      </c>
      <c r="G14" s="7">
        <v>309.64999999999998</v>
      </c>
      <c r="H14" s="4">
        <f t="shared" si="15"/>
        <v>898.19999999999993</v>
      </c>
      <c r="I14" s="2">
        <f t="shared" si="1"/>
        <v>1.7314758875307906E-2</v>
      </c>
      <c r="K14" t="s">
        <v>7</v>
      </c>
      <c r="L14">
        <v>283.75999999999993</v>
      </c>
      <c r="M14" s="4">
        <f t="shared" si="16"/>
        <v>927.18999999999983</v>
      </c>
      <c r="N14" s="2">
        <f t="shared" si="2"/>
        <v>1.7873604187927793E-2</v>
      </c>
      <c r="P14" t="s">
        <v>7</v>
      </c>
      <c r="Q14">
        <v>282.45999999999992</v>
      </c>
      <c r="R14" s="4">
        <f t="shared" si="17"/>
        <v>948.07999999999993</v>
      </c>
      <c r="S14" s="2">
        <f t="shared" si="3"/>
        <v>1.8276304380429671E-2</v>
      </c>
      <c r="U14" t="s">
        <v>7</v>
      </c>
      <c r="V14">
        <v>284.4799999999999</v>
      </c>
      <c r="W14" s="4">
        <f t="shared" si="18"/>
        <v>956.78999999999985</v>
      </c>
      <c r="X14" s="2">
        <f t="shared" si="4"/>
        <v>1.8444208577494819E-2</v>
      </c>
      <c r="Z14" t="s">
        <v>7</v>
      </c>
      <c r="AA14">
        <v>292.61999999999989</v>
      </c>
      <c r="AB14" s="4">
        <f t="shared" si="19"/>
        <v>1000.6899999999998</v>
      </c>
      <c r="AC14" s="2">
        <f t="shared" si="5"/>
        <v>1.9290476574183771E-2</v>
      </c>
      <c r="AE14" t="s">
        <v>7</v>
      </c>
      <c r="AF14">
        <v>302.66999999999996</v>
      </c>
      <c r="AG14" s="4">
        <f t="shared" si="20"/>
        <v>1039.25</v>
      </c>
      <c r="AH14" s="2">
        <f t="shared" si="6"/>
        <v>2.0033804454646753E-2</v>
      </c>
      <c r="AJ14" t="s">
        <v>7</v>
      </c>
      <c r="AK14">
        <v>302.66999999999996</v>
      </c>
      <c r="AL14" s="4">
        <f t="shared" si="21"/>
        <v>1081.4899999999998</v>
      </c>
      <c r="AM14" s="2">
        <f t="shared" si="7"/>
        <v>2.0848072340299173E-2</v>
      </c>
      <c r="AO14" t="s">
        <v>7</v>
      </c>
      <c r="AP14">
        <v>305.8</v>
      </c>
      <c r="AQ14" s="4">
        <f t="shared" si="22"/>
        <v>1151.25</v>
      </c>
      <c r="AR14" s="2">
        <f t="shared" si="8"/>
        <v>2.2192848090846384E-2</v>
      </c>
      <c r="AT14" t="s">
        <v>7</v>
      </c>
      <c r="AU14">
        <v>322.94</v>
      </c>
      <c r="AV14" s="4">
        <f t="shared" si="23"/>
        <v>1183.68</v>
      </c>
      <c r="AW14" s="2">
        <f t="shared" si="9"/>
        <v>2.2818006886578094E-2</v>
      </c>
      <c r="AY14" t="s">
        <v>7</v>
      </c>
      <c r="AZ14">
        <v>443.69000000000005</v>
      </c>
      <c r="BA14" s="4">
        <f t="shared" si="24"/>
        <v>1505.7999999999997</v>
      </c>
      <c r="BB14" s="2">
        <f t="shared" si="10"/>
        <v>2.9027570601690721E-2</v>
      </c>
      <c r="BD14" t="s">
        <v>7</v>
      </c>
      <c r="BE14">
        <v>707.62999999999977</v>
      </c>
      <c r="BF14" s="4">
        <f t="shared" si="25"/>
        <v>2491.3799999999997</v>
      </c>
      <c r="BG14" s="2">
        <f t="shared" si="11"/>
        <v>4.8026769056740734E-2</v>
      </c>
      <c r="BI14" t="s">
        <v>7</v>
      </c>
      <c r="BJ14">
        <v>939.1899999999996</v>
      </c>
      <c r="BK14" s="4">
        <f t="shared" si="26"/>
        <v>3451.8399999999997</v>
      </c>
      <c r="BL14" s="2">
        <f t="shared" si="12"/>
        <v>6.6541724867671723E-2</v>
      </c>
      <c r="BN14" t="s">
        <v>7</v>
      </c>
      <c r="BO14">
        <v>1216.7000000000005</v>
      </c>
      <c r="BP14" s="4">
        <f t="shared" si="27"/>
        <v>4352.7400000000007</v>
      </c>
      <c r="BQ14" s="2">
        <f t="shared" si="13"/>
        <v>8.3908532116352338E-2</v>
      </c>
    </row>
    <row r="15" spans="1:69" x14ac:dyDescent="0.2">
      <c r="A15" t="s">
        <v>12</v>
      </c>
      <c r="B15">
        <v>2549.3399999999974</v>
      </c>
      <c r="C15" s="4">
        <f t="shared" si="14"/>
        <v>16572.239999999994</v>
      </c>
      <c r="D15" s="2">
        <f t="shared" si="0"/>
        <v>0.31946597597832632</v>
      </c>
      <c r="F15" s="6" t="s">
        <v>8</v>
      </c>
      <c r="G15" s="7">
        <v>629.56999999999982</v>
      </c>
      <c r="H15" s="4">
        <f t="shared" si="15"/>
        <v>1527.7699999999998</v>
      </c>
      <c r="I15" s="2">
        <f t="shared" si="1"/>
        <v>2.9451090143541702E-2</v>
      </c>
      <c r="K15" t="s">
        <v>8</v>
      </c>
      <c r="L15">
        <v>625.38999999999976</v>
      </c>
      <c r="M15" s="4">
        <f t="shared" si="16"/>
        <v>1552.5799999999995</v>
      </c>
      <c r="N15" s="2">
        <f t="shared" si="2"/>
        <v>2.992935686331057E-2</v>
      </c>
      <c r="P15" t="s">
        <v>8</v>
      </c>
      <c r="Q15">
        <v>622.35999999999979</v>
      </c>
      <c r="R15" s="4">
        <f t="shared" si="17"/>
        <v>1570.4399999999996</v>
      </c>
      <c r="S15" s="2">
        <f t="shared" si="3"/>
        <v>3.0273647214583119E-2</v>
      </c>
      <c r="U15" t="s">
        <v>8</v>
      </c>
      <c r="V15">
        <v>622.35999999999979</v>
      </c>
      <c r="W15" s="4">
        <f t="shared" si="18"/>
        <v>1579.1499999999996</v>
      </c>
      <c r="X15" s="2">
        <f t="shared" si="4"/>
        <v>3.0441551411648265E-2</v>
      </c>
      <c r="Z15" t="s">
        <v>8</v>
      </c>
      <c r="AA15">
        <v>609.38999999999987</v>
      </c>
      <c r="AB15" s="4">
        <f t="shared" si="19"/>
        <v>1610.0799999999997</v>
      </c>
      <c r="AC15" s="2">
        <f t="shared" si="5"/>
        <v>3.1037794444395174E-2</v>
      </c>
      <c r="AE15" t="s">
        <v>8</v>
      </c>
      <c r="AF15">
        <v>604.37999999999988</v>
      </c>
      <c r="AG15" s="4">
        <f t="shared" si="20"/>
        <v>1643.6299999999999</v>
      </c>
      <c r="AH15" s="2">
        <f t="shared" si="6"/>
        <v>3.1684543676488854E-2</v>
      </c>
      <c r="AJ15" t="s">
        <v>8</v>
      </c>
      <c r="AK15">
        <v>585.29999999999995</v>
      </c>
      <c r="AL15" s="4">
        <f t="shared" si="21"/>
        <v>1666.7899999999997</v>
      </c>
      <c r="AM15" s="2">
        <f t="shared" si="7"/>
        <v>3.2131003056974416E-2</v>
      </c>
      <c r="AO15" t="s">
        <v>8</v>
      </c>
      <c r="AP15">
        <v>586.26</v>
      </c>
      <c r="AQ15" s="4">
        <f t="shared" si="22"/>
        <v>1737.51</v>
      </c>
      <c r="AR15" s="2">
        <f t="shared" si="8"/>
        <v>3.3494284895831922E-2</v>
      </c>
      <c r="AT15" t="s">
        <v>8</v>
      </c>
      <c r="AU15">
        <v>594.31999999999994</v>
      </c>
      <c r="AV15" s="4">
        <f t="shared" si="23"/>
        <v>1778</v>
      </c>
      <c r="AW15" s="2">
        <f t="shared" si="9"/>
        <v>3.4274817724668706E-2</v>
      </c>
      <c r="AY15" t="s">
        <v>8</v>
      </c>
      <c r="AZ15">
        <v>676.30999999999983</v>
      </c>
      <c r="BA15" s="4">
        <f t="shared" si="24"/>
        <v>2182.1099999999997</v>
      </c>
      <c r="BB15" s="2">
        <f t="shared" si="10"/>
        <v>4.2064917044531372E-2</v>
      </c>
      <c r="BD15" t="s">
        <v>8</v>
      </c>
      <c r="BE15">
        <v>978.12</v>
      </c>
      <c r="BF15" s="4">
        <f t="shared" si="25"/>
        <v>3469.4999999999995</v>
      </c>
      <c r="BG15" s="2">
        <f t="shared" si="11"/>
        <v>6.6882159783879611E-2</v>
      </c>
      <c r="BI15" t="s">
        <v>8</v>
      </c>
      <c r="BJ15">
        <v>1423.2800000000016</v>
      </c>
      <c r="BK15" s="4">
        <f t="shared" si="26"/>
        <v>4875.1200000000008</v>
      </c>
      <c r="BL15" s="2">
        <f t="shared" si="12"/>
        <v>9.3978542961691114E-2</v>
      </c>
      <c r="BN15" t="s">
        <v>8</v>
      </c>
      <c r="BO15">
        <v>1922.4600000000016</v>
      </c>
      <c r="BP15" s="4">
        <f t="shared" si="27"/>
        <v>6275.2000000000025</v>
      </c>
      <c r="BQ15" s="2">
        <f t="shared" si="13"/>
        <v>0.1209681305882121</v>
      </c>
    </row>
    <row r="16" spans="1:69" x14ac:dyDescent="0.2">
      <c r="A16" t="s">
        <v>13</v>
      </c>
      <c r="B16">
        <v>3242.0999999999945</v>
      </c>
      <c r="C16" s="4">
        <f t="shared" si="14"/>
        <v>19814.339999999989</v>
      </c>
      <c r="D16" s="2">
        <f t="shared" si="0"/>
        <v>0.38196450609370786</v>
      </c>
      <c r="F16" s="6" t="s">
        <v>9</v>
      </c>
      <c r="G16" s="7">
        <v>9145.1400000000158</v>
      </c>
      <c r="H16" s="4">
        <f t="shared" si="15"/>
        <v>10672.910000000016</v>
      </c>
      <c r="I16" s="2">
        <f t="shared" si="1"/>
        <v>0.20574355727884969</v>
      </c>
      <c r="K16" t="s">
        <v>9</v>
      </c>
      <c r="L16">
        <v>12495.139999999979</v>
      </c>
      <c r="M16" s="4">
        <f t="shared" si="16"/>
        <v>14047.719999999979</v>
      </c>
      <c r="N16" s="2">
        <f t="shared" si="2"/>
        <v>0.27080036133137403</v>
      </c>
      <c r="P16" t="s">
        <v>9</v>
      </c>
      <c r="Q16">
        <v>16042.299999999967</v>
      </c>
      <c r="R16" s="4">
        <f t="shared" si="17"/>
        <v>17612.739999999965</v>
      </c>
      <c r="S16" s="2">
        <f t="shared" si="3"/>
        <v>0.33952387690212665</v>
      </c>
      <c r="U16" t="s">
        <v>9</v>
      </c>
      <c r="V16">
        <v>19593.599999999995</v>
      </c>
      <c r="W16" s="4">
        <f t="shared" si="18"/>
        <v>21172.749999999993</v>
      </c>
      <c r="X16" s="2">
        <f t="shared" si="4"/>
        <v>0.40815081382451046</v>
      </c>
      <c r="Z16" t="s">
        <v>9</v>
      </c>
      <c r="AA16">
        <v>23102.96000000001</v>
      </c>
      <c r="AB16" s="4">
        <f t="shared" si="19"/>
        <v>24713.040000000008</v>
      </c>
      <c r="AC16" s="2">
        <f t="shared" si="5"/>
        <v>0.4763976048495206</v>
      </c>
      <c r="AE16" t="s">
        <v>9</v>
      </c>
      <c r="AF16">
        <v>26623.690000000071</v>
      </c>
      <c r="AG16" s="4">
        <f t="shared" si="20"/>
        <v>28267.320000000072</v>
      </c>
      <c r="AH16" s="2">
        <f t="shared" si="6"/>
        <v>0.54491408355730253</v>
      </c>
      <c r="AJ16" t="s">
        <v>9</v>
      </c>
      <c r="AK16">
        <v>30287.920000000035</v>
      </c>
      <c r="AL16" s="4">
        <f t="shared" si="21"/>
        <v>31954.710000000036</v>
      </c>
      <c r="AM16" s="2">
        <f t="shared" si="7"/>
        <v>0.61599654707235607</v>
      </c>
      <c r="AO16" t="s">
        <v>9</v>
      </c>
      <c r="AP16">
        <v>33666.909999999996</v>
      </c>
      <c r="AQ16" s="4">
        <f t="shared" si="22"/>
        <v>35404.42</v>
      </c>
      <c r="AR16" s="2">
        <f t="shared" si="8"/>
        <v>0.68249721155658938</v>
      </c>
      <c r="AT16" t="s">
        <v>9</v>
      </c>
      <c r="AU16">
        <v>37013.830000000031</v>
      </c>
      <c r="AV16" s="4">
        <f t="shared" si="23"/>
        <v>38791.830000000031</v>
      </c>
      <c r="AW16" s="2">
        <f t="shared" si="9"/>
        <v>0.74779690801818688</v>
      </c>
      <c r="AY16" t="s">
        <v>9</v>
      </c>
      <c r="AZ16">
        <v>38682.070000000036</v>
      </c>
      <c r="BA16" s="4">
        <f t="shared" si="24"/>
        <v>40864.180000000037</v>
      </c>
      <c r="BB16" s="2">
        <f t="shared" si="10"/>
        <v>0.78774596229924243</v>
      </c>
      <c r="BD16" t="s">
        <v>9</v>
      </c>
      <c r="BE16">
        <v>37703.830000000053</v>
      </c>
      <c r="BF16" s="4">
        <f t="shared" si="25"/>
        <v>41173.330000000053</v>
      </c>
      <c r="BG16" s="2">
        <f t="shared" si="11"/>
        <v>0.79370550105041293</v>
      </c>
      <c r="BI16" t="s">
        <v>9</v>
      </c>
      <c r="BJ16">
        <v>36518.670000000056</v>
      </c>
      <c r="BK16" s="4">
        <f t="shared" si="26"/>
        <v>41393.790000000059</v>
      </c>
      <c r="BL16" s="2">
        <f t="shared" si="12"/>
        <v>0.7979553471221682</v>
      </c>
      <c r="BN16" t="s">
        <v>9</v>
      </c>
      <c r="BO16">
        <v>35158.980000000018</v>
      </c>
      <c r="BP16" s="4">
        <f t="shared" si="27"/>
        <v>41434.180000000022</v>
      </c>
      <c r="BQ16" s="2">
        <f t="shared" si="13"/>
        <v>0.79873395223347243</v>
      </c>
    </row>
    <row r="17" spans="1:69" x14ac:dyDescent="0.2">
      <c r="A17" t="s">
        <v>14</v>
      </c>
      <c r="B17">
        <v>3258.7899999999981</v>
      </c>
      <c r="C17" s="4">
        <f t="shared" si="14"/>
        <v>23073.129999999986</v>
      </c>
      <c r="D17" s="2">
        <f t="shared" si="0"/>
        <v>0.44478477226523383</v>
      </c>
      <c r="F17" s="6" t="s">
        <v>10</v>
      </c>
      <c r="G17" s="7">
        <v>4064.1400000000008</v>
      </c>
      <c r="H17" s="4">
        <f t="shared" si="15"/>
        <v>14737.050000000017</v>
      </c>
      <c r="I17" s="2">
        <f t="shared" si="1"/>
        <v>0.28408869659692348</v>
      </c>
      <c r="K17" t="s">
        <v>10</v>
      </c>
      <c r="L17">
        <v>4119.2200000000012</v>
      </c>
      <c r="M17" s="4">
        <f t="shared" si="16"/>
        <v>18166.939999999981</v>
      </c>
      <c r="N17" s="2">
        <f t="shared" si="2"/>
        <v>0.35020728746625029</v>
      </c>
      <c r="P17" t="s">
        <v>10</v>
      </c>
      <c r="Q17">
        <v>4267.2700000000013</v>
      </c>
      <c r="R17" s="4">
        <f t="shared" si="17"/>
        <v>21880.009999999966</v>
      </c>
      <c r="S17" s="2">
        <f t="shared" si="3"/>
        <v>0.42178478884360432</v>
      </c>
      <c r="U17" t="s">
        <v>10</v>
      </c>
      <c r="V17">
        <v>4429.3499999999995</v>
      </c>
      <c r="W17" s="4">
        <f t="shared" si="18"/>
        <v>25602.099999999991</v>
      </c>
      <c r="X17" s="2">
        <f t="shared" si="4"/>
        <v>0.49353617034237401</v>
      </c>
      <c r="Z17" t="s">
        <v>10</v>
      </c>
      <c r="AA17">
        <v>4635.2699999999986</v>
      </c>
      <c r="AB17" s="4">
        <f t="shared" si="19"/>
        <v>29348.310000000005</v>
      </c>
      <c r="AC17" s="2">
        <f t="shared" si="5"/>
        <v>0.5657525173099397</v>
      </c>
      <c r="AE17" t="s">
        <v>10</v>
      </c>
      <c r="AF17">
        <v>4846.7300000000005</v>
      </c>
      <c r="AG17" s="4">
        <f t="shared" si="20"/>
        <v>33114.050000000076</v>
      </c>
      <c r="AH17" s="2">
        <f t="shared" si="6"/>
        <v>0.6383453475115678</v>
      </c>
      <c r="AJ17" t="s">
        <v>10</v>
      </c>
      <c r="AK17">
        <v>4973.4000000000005</v>
      </c>
      <c r="AL17" s="4">
        <f t="shared" si="21"/>
        <v>36928.110000000037</v>
      </c>
      <c r="AM17" s="2">
        <f t="shared" si="7"/>
        <v>0.71186965082481235</v>
      </c>
      <c r="AO17" t="s">
        <v>10</v>
      </c>
      <c r="AP17">
        <v>5307.6000000000085</v>
      </c>
      <c r="AQ17" s="4">
        <f t="shared" si="22"/>
        <v>40712.020000000004</v>
      </c>
      <c r="AR17" s="2">
        <f t="shared" si="8"/>
        <v>0.78481274730206285</v>
      </c>
      <c r="AT17" t="s">
        <v>10</v>
      </c>
      <c r="AU17">
        <v>5559.7900000000182</v>
      </c>
      <c r="AV17" s="4">
        <f t="shared" si="23"/>
        <v>44351.620000000046</v>
      </c>
      <c r="AW17" s="2">
        <f t="shared" si="9"/>
        <v>0.85497395460842096</v>
      </c>
      <c r="AY17" t="s">
        <v>10</v>
      </c>
      <c r="AZ17">
        <v>5749.4000000000169</v>
      </c>
      <c r="BA17" s="4">
        <f t="shared" si="24"/>
        <v>46613.580000000053</v>
      </c>
      <c r="BB17" s="2">
        <f t="shared" si="10"/>
        <v>0.89857815410251052</v>
      </c>
      <c r="BD17" t="s">
        <v>10</v>
      </c>
      <c r="BE17">
        <v>5498.4200000000164</v>
      </c>
      <c r="BF17" s="4">
        <f t="shared" si="25"/>
        <v>46671.750000000073</v>
      </c>
      <c r="BG17" s="2">
        <f t="shared" si="11"/>
        <v>0.89969950739106164</v>
      </c>
      <c r="BI17" t="s">
        <v>10</v>
      </c>
      <c r="BJ17">
        <v>5307.1800000000185</v>
      </c>
      <c r="BK17" s="4">
        <f t="shared" si="26"/>
        <v>46700.970000000074</v>
      </c>
      <c r="BL17" s="2">
        <f t="shared" si="12"/>
        <v>0.90026278645400604</v>
      </c>
      <c r="BN17" t="s">
        <v>10</v>
      </c>
      <c r="BO17">
        <v>5269.4200000000183</v>
      </c>
      <c r="BP17" s="4">
        <f t="shared" si="27"/>
        <v>46703.600000000042</v>
      </c>
      <c r="BQ17" s="2">
        <f t="shared" si="13"/>
        <v>0.90031348542510603</v>
      </c>
    </row>
    <row r="18" spans="1:69" x14ac:dyDescent="0.2">
      <c r="A18" t="s">
        <v>15</v>
      </c>
      <c r="B18">
        <v>3042.2099999999959</v>
      </c>
      <c r="C18" s="4">
        <f t="shared" si="14"/>
        <v>26115.339999999982</v>
      </c>
      <c r="D18" s="2">
        <f t="shared" si="0"/>
        <v>0.50342998780525872</v>
      </c>
      <c r="F18" s="6" t="s">
        <v>11</v>
      </c>
      <c r="G18" s="7">
        <v>2771.9099999999958</v>
      </c>
      <c r="H18" s="4">
        <f t="shared" si="15"/>
        <v>17508.960000000014</v>
      </c>
      <c r="I18" s="2">
        <f t="shared" si="1"/>
        <v>0.33752329164708456</v>
      </c>
      <c r="K18" t="s">
        <v>11</v>
      </c>
      <c r="L18">
        <v>2628.9499999999971</v>
      </c>
      <c r="M18" s="4">
        <f t="shared" si="16"/>
        <v>20795.889999999978</v>
      </c>
      <c r="N18" s="2">
        <f t="shared" si="2"/>
        <v>0.40088601753220521</v>
      </c>
      <c r="P18" t="s">
        <v>11</v>
      </c>
      <c r="Q18">
        <v>2485.3599999999988</v>
      </c>
      <c r="R18" s="4">
        <f t="shared" si="17"/>
        <v>24365.369999999966</v>
      </c>
      <c r="S18" s="2">
        <f t="shared" si="3"/>
        <v>0.46969550930489945</v>
      </c>
      <c r="U18" t="s">
        <v>11</v>
      </c>
      <c r="V18">
        <v>2419.77</v>
      </c>
      <c r="W18" s="4">
        <f t="shared" si="18"/>
        <v>28021.869999999992</v>
      </c>
      <c r="X18" s="2">
        <f t="shared" si="4"/>
        <v>0.54018250087421971</v>
      </c>
      <c r="Z18" t="s">
        <v>11</v>
      </c>
      <c r="AA18">
        <v>2274.9599999999987</v>
      </c>
      <c r="AB18" s="4">
        <f t="shared" si="19"/>
        <v>31623.270000000004</v>
      </c>
      <c r="AC18" s="2">
        <f t="shared" si="5"/>
        <v>0.60960732008323126</v>
      </c>
      <c r="AE18" t="s">
        <v>11</v>
      </c>
      <c r="AF18">
        <v>2129.8799999999983</v>
      </c>
      <c r="AG18" s="4">
        <f t="shared" si="20"/>
        <v>35243.930000000073</v>
      </c>
      <c r="AH18" s="2">
        <f t="shared" si="6"/>
        <v>0.67940341768896773</v>
      </c>
      <c r="AJ18" t="s">
        <v>11</v>
      </c>
      <c r="AK18">
        <v>2012.2799999999975</v>
      </c>
      <c r="AL18" s="4">
        <f t="shared" si="21"/>
        <v>38940.390000000036</v>
      </c>
      <c r="AM18" s="2">
        <f t="shared" si="7"/>
        <v>0.75066072518420279</v>
      </c>
      <c r="AO18" t="s">
        <v>11</v>
      </c>
      <c r="AP18">
        <v>1895.3799999999978</v>
      </c>
      <c r="AQ18" s="4">
        <f t="shared" si="22"/>
        <v>42607.4</v>
      </c>
      <c r="AR18" s="2">
        <f t="shared" si="8"/>
        <v>0.82135031986617002</v>
      </c>
      <c r="AT18" t="s">
        <v>11</v>
      </c>
      <c r="AU18">
        <v>1818.2099999999975</v>
      </c>
      <c r="AV18" s="4">
        <f t="shared" si="23"/>
        <v>46169.830000000045</v>
      </c>
      <c r="AW18" s="2">
        <f t="shared" si="9"/>
        <v>0.890023907552836</v>
      </c>
      <c r="AY18" t="s">
        <v>11</v>
      </c>
      <c r="AZ18">
        <v>1828.9299999999978</v>
      </c>
      <c r="BA18" s="4">
        <f t="shared" si="24"/>
        <v>48442.510000000053</v>
      </c>
      <c r="BB18" s="2">
        <f t="shared" si="10"/>
        <v>0.93383475836639029</v>
      </c>
      <c r="BD18" t="s">
        <v>11</v>
      </c>
      <c r="BE18">
        <v>1799.0599999999984</v>
      </c>
      <c r="BF18" s="4">
        <f t="shared" si="25"/>
        <v>48470.81000000007</v>
      </c>
      <c r="BG18" s="2">
        <f t="shared" si="11"/>
        <v>0.93438030242803716</v>
      </c>
      <c r="BI18" t="s">
        <v>11</v>
      </c>
      <c r="BJ18">
        <v>1785.1699999999983</v>
      </c>
      <c r="BK18" s="4">
        <f t="shared" si="26"/>
        <v>48486.140000000072</v>
      </c>
      <c r="BL18" s="2">
        <f t="shared" si="12"/>
        <v>0.93467582152574213</v>
      </c>
      <c r="BN18" t="s">
        <v>11</v>
      </c>
      <c r="BO18">
        <v>1782.7099999999982</v>
      </c>
      <c r="BP18" s="4">
        <f t="shared" si="27"/>
        <v>48486.310000000041</v>
      </c>
      <c r="BQ18" s="2">
        <f t="shared" si="13"/>
        <v>0.93467909864554699</v>
      </c>
    </row>
    <row r="19" spans="1:69" x14ac:dyDescent="0.2">
      <c r="A19" t="s">
        <v>16</v>
      </c>
      <c r="B19">
        <v>3192.7299999999959</v>
      </c>
      <c r="C19" s="4">
        <f t="shared" si="14"/>
        <v>29308.069999999978</v>
      </c>
      <c r="D19" s="2">
        <f t="shared" si="0"/>
        <v>0.56497680377493342</v>
      </c>
      <c r="F19" s="6" t="s">
        <v>12</v>
      </c>
      <c r="G19" s="7">
        <v>2283.27</v>
      </c>
      <c r="H19" s="4">
        <f t="shared" si="15"/>
        <v>19792.230000000014</v>
      </c>
      <c r="I19" s="2">
        <f t="shared" si="1"/>
        <v>0.38153828774731202</v>
      </c>
      <c r="K19" t="s">
        <v>12</v>
      </c>
      <c r="L19">
        <v>2136.0400000000013</v>
      </c>
      <c r="M19" s="4">
        <f t="shared" si="16"/>
        <v>22931.929999999978</v>
      </c>
      <c r="N19" s="2">
        <f t="shared" si="2"/>
        <v>0.44206283510959637</v>
      </c>
      <c r="P19" t="s">
        <v>12</v>
      </c>
      <c r="Q19">
        <v>1988.1700000000017</v>
      </c>
      <c r="R19" s="4">
        <f t="shared" si="17"/>
        <v>26353.539999999968</v>
      </c>
      <c r="S19" s="2">
        <f t="shared" si="3"/>
        <v>0.50802181096724741</v>
      </c>
      <c r="U19" t="s">
        <v>12</v>
      </c>
      <c r="V19">
        <v>1719.2700000000013</v>
      </c>
      <c r="W19" s="4">
        <f t="shared" si="18"/>
        <v>29741.139999999992</v>
      </c>
      <c r="X19" s="2">
        <f t="shared" si="4"/>
        <v>0.57332517009215633</v>
      </c>
      <c r="Z19" t="s">
        <v>12</v>
      </c>
      <c r="AA19">
        <v>1485.2500000000005</v>
      </c>
      <c r="AB19" s="4">
        <f t="shared" si="19"/>
        <v>33108.520000000004</v>
      </c>
      <c r="AC19" s="2">
        <f t="shared" si="5"/>
        <v>0.63823874473203002</v>
      </c>
      <c r="AE19" t="s">
        <v>12</v>
      </c>
      <c r="AF19">
        <v>1325.3200000000006</v>
      </c>
      <c r="AG19" s="4">
        <f t="shared" si="20"/>
        <v>36569.250000000073</v>
      </c>
      <c r="AH19" s="2">
        <f t="shared" si="6"/>
        <v>0.70495184368832542</v>
      </c>
      <c r="AJ19" t="s">
        <v>12</v>
      </c>
      <c r="AK19">
        <v>1085.2199999999998</v>
      </c>
      <c r="AL19" s="4">
        <f t="shared" si="21"/>
        <v>40025.610000000037</v>
      </c>
      <c r="AM19" s="2">
        <f t="shared" si="7"/>
        <v>0.77158070138845758</v>
      </c>
      <c r="AO19" t="s">
        <v>12</v>
      </c>
      <c r="AP19">
        <v>881.95999999999992</v>
      </c>
      <c r="AQ19" s="4">
        <f t="shared" si="22"/>
        <v>43489.36</v>
      </c>
      <c r="AR19" s="2">
        <f t="shared" si="8"/>
        <v>0.83835201741422904</v>
      </c>
      <c r="AT19" t="s">
        <v>12</v>
      </c>
      <c r="AU19">
        <v>551.01999999999975</v>
      </c>
      <c r="AV19" s="4">
        <f t="shared" si="23"/>
        <v>46720.850000000042</v>
      </c>
      <c r="AW19" s="2">
        <f t="shared" si="9"/>
        <v>0.90064601669943145</v>
      </c>
      <c r="AY19" t="s">
        <v>12</v>
      </c>
      <c r="AZ19">
        <v>461.12999999999994</v>
      </c>
      <c r="BA19" s="4">
        <f t="shared" si="24"/>
        <v>48903.64000000005</v>
      </c>
      <c r="BB19" s="2">
        <f t="shared" si="10"/>
        <v>0.9427240422231824</v>
      </c>
      <c r="BD19" t="s">
        <v>12</v>
      </c>
      <c r="BE19">
        <v>459.48999999999995</v>
      </c>
      <c r="BF19" s="4">
        <f t="shared" si="25"/>
        <v>48930.300000000068</v>
      </c>
      <c r="BG19" s="2">
        <f t="shared" si="11"/>
        <v>0.94323797171729917</v>
      </c>
      <c r="BI19" t="s">
        <v>12</v>
      </c>
      <c r="BJ19">
        <v>458.48999999999995</v>
      </c>
      <c r="BK19" s="4">
        <f t="shared" si="26"/>
        <v>48944.63000000007</v>
      </c>
      <c r="BL19" s="2">
        <f t="shared" si="12"/>
        <v>0.94351421363968091</v>
      </c>
      <c r="BN19" t="s">
        <v>12</v>
      </c>
      <c r="BO19">
        <v>458.48999999999995</v>
      </c>
      <c r="BP19" s="4">
        <f t="shared" si="27"/>
        <v>48944.800000000039</v>
      </c>
      <c r="BQ19" s="2">
        <f t="shared" si="13"/>
        <v>0.94351749075948588</v>
      </c>
    </row>
    <row r="20" spans="1:69" x14ac:dyDescent="0.2">
      <c r="A20" t="s">
        <v>17</v>
      </c>
      <c r="B20">
        <v>2796.9199999999983</v>
      </c>
      <c r="C20" s="4">
        <f t="shared" si="14"/>
        <v>32104.989999999976</v>
      </c>
      <c r="D20" s="2">
        <f t="shared" si="0"/>
        <v>0.618893520979928</v>
      </c>
      <c r="F20" s="6" t="s">
        <v>13</v>
      </c>
      <c r="G20" s="7">
        <v>2929.9599999999955</v>
      </c>
      <c r="H20" s="4">
        <f t="shared" si="15"/>
        <v>22722.19000000001</v>
      </c>
      <c r="I20" s="2">
        <f t="shared" si="1"/>
        <v>0.43801964035730656</v>
      </c>
      <c r="K20" t="s">
        <v>13</v>
      </c>
      <c r="L20">
        <v>2626.7199999999975</v>
      </c>
      <c r="M20" s="4">
        <f t="shared" si="16"/>
        <v>25558.649999999976</v>
      </c>
      <c r="N20" s="2">
        <f t="shared" si="2"/>
        <v>0.49269857707458053</v>
      </c>
      <c r="P20" t="s">
        <v>13</v>
      </c>
      <c r="Q20">
        <v>2238.7200000000012</v>
      </c>
      <c r="R20" s="4">
        <f t="shared" si="17"/>
        <v>28592.259999999969</v>
      </c>
      <c r="S20" s="2">
        <f t="shared" si="3"/>
        <v>0.55117800890682589</v>
      </c>
      <c r="U20" t="s">
        <v>13</v>
      </c>
      <c r="V20">
        <v>1863.5700000000004</v>
      </c>
      <c r="W20" s="4">
        <f t="shared" si="18"/>
        <v>31604.709999999992</v>
      </c>
      <c r="X20" s="2">
        <f t="shared" si="4"/>
        <v>0.60924953570923224</v>
      </c>
      <c r="Z20" t="s">
        <v>13</v>
      </c>
      <c r="AA20">
        <v>1587.8900000000006</v>
      </c>
      <c r="AB20" s="4">
        <f t="shared" si="19"/>
        <v>34696.410000000003</v>
      </c>
      <c r="AC20" s="2">
        <f t="shared" si="5"/>
        <v>0.66884877865600312</v>
      </c>
      <c r="AE20" t="s">
        <v>13</v>
      </c>
      <c r="AF20">
        <v>1267.6599999999996</v>
      </c>
      <c r="AG20" s="4">
        <f t="shared" si="20"/>
        <v>37836.910000000069</v>
      </c>
      <c r="AH20" s="2">
        <f t="shared" si="6"/>
        <v>0.72938874775854667</v>
      </c>
      <c r="AJ20" t="s">
        <v>13</v>
      </c>
      <c r="AK20">
        <v>1008.83</v>
      </c>
      <c r="AL20" s="4">
        <f t="shared" si="21"/>
        <v>41034.440000000039</v>
      </c>
      <c r="AM20" s="2">
        <f t="shared" si="7"/>
        <v>0.79102809416977227</v>
      </c>
      <c r="AO20" t="s">
        <v>13</v>
      </c>
      <c r="AP20">
        <v>765.29000000000008</v>
      </c>
      <c r="AQ20" s="4">
        <f t="shared" si="22"/>
        <v>44254.65</v>
      </c>
      <c r="AR20" s="2">
        <f t="shared" si="8"/>
        <v>0.85310464691732901</v>
      </c>
      <c r="AT20" t="s">
        <v>13</v>
      </c>
      <c r="AU20">
        <v>442.12999999999988</v>
      </c>
      <c r="AV20" s="4">
        <f t="shared" si="23"/>
        <v>47162.98000000004</v>
      </c>
      <c r="AW20" s="2">
        <f t="shared" si="9"/>
        <v>0.90916903422508266</v>
      </c>
      <c r="AY20" t="s">
        <v>13</v>
      </c>
      <c r="AZ20">
        <v>260.04000000000008</v>
      </c>
      <c r="BA20" s="4">
        <f t="shared" si="24"/>
        <v>49163.680000000051</v>
      </c>
      <c r="BB20" s="2">
        <f t="shared" si="10"/>
        <v>0.94773687889423019</v>
      </c>
      <c r="BD20" t="s">
        <v>13</v>
      </c>
      <c r="BE20">
        <v>258.16000000000003</v>
      </c>
      <c r="BF20" s="4">
        <f t="shared" si="25"/>
        <v>49188.460000000072</v>
      </c>
      <c r="BG20" s="2">
        <f t="shared" si="11"/>
        <v>0.94821456729873932</v>
      </c>
      <c r="BI20" t="s">
        <v>13</v>
      </c>
      <c r="BJ20">
        <v>258.16000000000003</v>
      </c>
      <c r="BK20" s="4">
        <f t="shared" si="26"/>
        <v>49202.790000000074</v>
      </c>
      <c r="BL20" s="2">
        <f t="shared" si="12"/>
        <v>0.94849080922112117</v>
      </c>
      <c r="BN20" t="s">
        <v>13</v>
      </c>
      <c r="BO20">
        <v>258.16000000000003</v>
      </c>
      <c r="BP20" s="4">
        <f t="shared" si="27"/>
        <v>49202.960000000043</v>
      </c>
      <c r="BQ20" s="2">
        <f t="shared" si="13"/>
        <v>0.94849408634092602</v>
      </c>
    </row>
    <row r="21" spans="1:69" x14ac:dyDescent="0.2">
      <c r="A21" t="s">
        <v>18</v>
      </c>
      <c r="B21">
        <v>2557.6000000000013</v>
      </c>
      <c r="C21" s="4">
        <f t="shared" si="14"/>
        <v>34662.589999999975</v>
      </c>
      <c r="D21" s="2">
        <f t="shared" si="0"/>
        <v>0.66819682458657181</v>
      </c>
      <c r="F21" s="6" t="s">
        <v>14</v>
      </c>
      <c r="G21" s="7">
        <v>2990.0199999999986</v>
      </c>
      <c r="H21" s="4">
        <f t="shared" si="15"/>
        <v>25712.210000000006</v>
      </c>
      <c r="I21" s="2">
        <f t="shared" si="1"/>
        <v>0.49565878011721315</v>
      </c>
      <c r="K21" t="s">
        <v>14</v>
      </c>
      <c r="L21">
        <v>2760.01</v>
      </c>
      <c r="M21" s="4">
        <f t="shared" si="16"/>
        <v>28318.659999999974</v>
      </c>
      <c r="N21" s="2">
        <f t="shared" si="2"/>
        <v>0.54590377373839549</v>
      </c>
      <c r="P21" t="s">
        <v>14</v>
      </c>
      <c r="Q21">
        <v>2373.5599999999995</v>
      </c>
      <c r="R21" s="4">
        <f t="shared" si="17"/>
        <v>30965.819999999971</v>
      </c>
      <c r="S21" s="2">
        <f t="shared" si="3"/>
        <v>0.59693354116698605</v>
      </c>
      <c r="U21" t="s">
        <v>14</v>
      </c>
      <c r="V21">
        <v>1970.19</v>
      </c>
      <c r="W21" s="4">
        <f t="shared" si="18"/>
        <v>33574.899999999994</v>
      </c>
      <c r="X21" s="2">
        <f t="shared" si="4"/>
        <v>0.64722923375926888</v>
      </c>
      <c r="Z21" t="s">
        <v>14</v>
      </c>
      <c r="AA21">
        <v>1634.9399999999998</v>
      </c>
      <c r="AB21" s="4">
        <f t="shared" si="19"/>
        <v>36331.350000000006</v>
      </c>
      <c r="AC21" s="2">
        <f t="shared" si="5"/>
        <v>0.70036580367893342</v>
      </c>
      <c r="AE21" t="s">
        <v>14</v>
      </c>
      <c r="AF21">
        <v>1311.6500000000003</v>
      </c>
      <c r="AG21" s="4">
        <f t="shared" si="20"/>
        <v>39148.56000000007</v>
      </c>
      <c r="AH21" s="2">
        <f t="shared" si="6"/>
        <v>0.75467365477123605</v>
      </c>
      <c r="AJ21" t="s">
        <v>14</v>
      </c>
      <c r="AK21">
        <v>925.40000000000009</v>
      </c>
      <c r="AL21" s="4">
        <f t="shared" si="21"/>
        <v>41959.84000000004</v>
      </c>
      <c r="AM21" s="2">
        <f t="shared" si="7"/>
        <v>0.80886719221387149</v>
      </c>
      <c r="AO21" t="s">
        <v>14</v>
      </c>
      <c r="AP21">
        <v>620.67999999999995</v>
      </c>
      <c r="AQ21" s="4">
        <f t="shared" si="22"/>
        <v>44875.33</v>
      </c>
      <c r="AR21" s="2">
        <f t="shared" si="8"/>
        <v>0.86506960409693945</v>
      </c>
      <c r="AT21" t="s">
        <v>14</v>
      </c>
      <c r="AU21">
        <v>392.36999999999989</v>
      </c>
      <c r="AV21" s="4">
        <f t="shared" si="23"/>
        <v>47555.350000000042</v>
      </c>
      <c r="AW21" s="2">
        <f t="shared" si="9"/>
        <v>0.91673281950665086</v>
      </c>
      <c r="AY21" t="s">
        <v>14</v>
      </c>
      <c r="AZ21">
        <v>300.75999999999988</v>
      </c>
      <c r="BA21" s="4">
        <f t="shared" si="24"/>
        <v>49464.440000000053</v>
      </c>
      <c r="BB21" s="2">
        <f t="shared" si="10"/>
        <v>0.95353468214443904</v>
      </c>
      <c r="BD21" t="s">
        <v>14</v>
      </c>
      <c r="BE21">
        <v>299.90999999999991</v>
      </c>
      <c r="BF21" s="4">
        <f t="shared" si="25"/>
        <v>49488.370000000075</v>
      </c>
      <c r="BG21" s="2">
        <f t="shared" si="11"/>
        <v>0.95399598494992355</v>
      </c>
      <c r="BI21" t="s">
        <v>14</v>
      </c>
      <c r="BJ21">
        <v>298.89999999999992</v>
      </c>
      <c r="BK21" s="4">
        <f t="shared" si="26"/>
        <v>49501.690000000075</v>
      </c>
      <c r="BL21" s="2">
        <f t="shared" si="12"/>
        <v>0.95425275692522882</v>
      </c>
      <c r="BN21" t="s">
        <v>14</v>
      </c>
      <c r="BO21">
        <v>298.89999999999992</v>
      </c>
      <c r="BP21" s="4">
        <f t="shared" si="27"/>
        <v>49501.860000000044</v>
      </c>
      <c r="BQ21" s="2">
        <f t="shared" si="13"/>
        <v>0.95425603404503367</v>
      </c>
    </row>
    <row r="22" spans="1:69" x14ac:dyDescent="0.2">
      <c r="A22" t="s">
        <v>19</v>
      </c>
      <c r="B22">
        <v>2497.9599999999987</v>
      </c>
      <c r="C22" s="4">
        <f t="shared" si="14"/>
        <v>37160.549999999974</v>
      </c>
      <c r="D22" s="2">
        <f t="shared" si="0"/>
        <v>0.71635043745693938</v>
      </c>
      <c r="F22" s="6" t="s">
        <v>15</v>
      </c>
      <c r="G22" s="7">
        <v>2736.1099999999974</v>
      </c>
      <c r="H22" s="4">
        <f t="shared" si="15"/>
        <v>28448.320000000003</v>
      </c>
      <c r="I22" s="2">
        <f t="shared" si="1"/>
        <v>0.54840325229080322</v>
      </c>
      <c r="K22" t="s">
        <v>15</v>
      </c>
      <c r="L22">
        <v>2479.4799999999973</v>
      </c>
      <c r="M22" s="4">
        <f t="shared" si="16"/>
        <v>30798.13999999997</v>
      </c>
      <c r="N22" s="2">
        <f t="shared" si="2"/>
        <v>0.59370114440878996</v>
      </c>
      <c r="P22" t="s">
        <v>15</v>
      </c>
      <c r="Q22">
        <v>2091.7000000000007</v>
      </c>
      <c r="R22" s="4">
        <f t="shared" si="17"/>
        <v>33057.519999999975</v>
      </c>
      <c r="S22" s="2">
        <f t="shared" si="3"/>
        <v>0.6372556087905461</v>
      </c>
      <c r="U22" t="s">
        <v>15</v>
      </c>
      <c r="V22">
        <v>1770.6000000000006</v>
      </c>
      <c r="W22" s="4">
        <f t="shared" si="18"/>
        <v>35345.499999999993</v>
      </c>
      <c r="X22" s="2">
        <f t="shared" si="4"/>
        <v>0.6813614003865458</v>
      </c>
      <c r="Z22" t="s">
        <v>15</v>
      </c>
      <c r="AA22">
        <v>1429.3000000000006</v>
      </c>
      <c r="AB22" s="4">
        <f t="shared" si="19"/>
        <v>37760.650000000009</v>
      </c>
      <c r="AC22" s="2">
        <f t="shared" si="5"/>
        <v>0.72791867036839852</v>
      </c>
      <c r="AE22" t="s">
        <v>15</v>
      </c>
      <c r="AF22">
        <v>1213.8300000000004</v>
      </c>
      <c r="AG22" s="4">
        <f t="shared" si="20"/>
        <v>40362.390000000072</v>
      </c>
      <c r="AH22" s="2">
        <f t="shared" si="6"/>
        <v>0.77807286849380897</v>
      </c>
      <c r="AJ22" t="s">
        <v>15</v>
      </c>
      <c r="AK22">
        <v>1004.06</v>
      </c>
      <c r="AL22" s="4">
        <f t="shared" si="21"/>
        <v>42963.900000000038</v>
      </c>
      <c r="AM22" s="2">
        <f t="shared" si="7"/>
        <v>0.82822263286889442</v>
      </c>
      <c r="AO22" t="s">
        <v>15</v>
      </c>
      <c r="AP22">
        <v>687.77999999999975</v>
      </c>
      <c r="AQ22" s="4">
        <f t="shared" si="22"/>
        <v>45563.11</v>
      </c>
      <c r="AR22" s="2">
        <f t="shared" si="8"/>
        <v>0.87832805974073735</v>
      </c>
      <c r="AT22" t="s">
        <v>15</v>
      </c>
      <c r="AU22">
        <v>435.89999999999992</v>
      </c>
      <c r="AV22" s="4">
        <f t="shared" si="23"/>
        <v>47991.250000000044</v>
      </c>
      <c r="AW22" s="2">
        <f t="shared" si="9"/>
        <v>0.92513574023003842</v>
      </c>
      <c r="AY22" t="s">
        <v>15</v>
      </c>
      <c r="AZ22">
        <v>223.66000000000003</v>
      </c>
      <c r="BA22" s="4">
        <f t="shared" si="24"/>
        <v>49688.100000000057</v>
      </c>
      <c r="BB22" s="2">
        <f t="shared" si="10"/>
        <v>0.95784621517722845</v>
      </c>
      <c r="BD22" t="s">
        <v>15</v>
      </c>
      <c r="BE22">
        <v>216.66000000000003</v>
      </c>
      <c r="BF22" s="4">
        <f t="shared" si="25"/>
        <v>49705.030000000079</v>
      </c>
      <c r="BG22" s="2">
        <f t="shared" si="11"/>
        <v>0.95817257775545039</v>
      </c>
      <c r="BI22" t="s">
        <v>15</v>
      </c>
      <c r="BJ22">
        <v>213.64000000000001</v>
      </c>
      <c r="BK22" s="4">
        <f t="shared" si="26"/>
        <v>49715.330000000075</v>
      </c>
      <c r="BL22" s="2">
        <f t="shared" si="12"/>
        <v>0.9583711326612796</v>
      </c>
      <c r="BN22" t="s">
        <v>15</v>
      </c>
      <c r="BO22">
        <v>213.47000000000003</v>
      </c>
      <c r="BP22" s="4">
        <f t="shared" si="27"/>
        <v>49715.330000000045</v>
      </c>
      <c r="BQ22" s="2">
        <f t="shared" si="13"/>
        <v>0.95837113266127949</v>
      </c>
    </row>
    <row r="23" spans="1:69" x14ac:dyDescent="0.2">
      <c r="A23" t="s">
        <v>20</v>
      </c>
      <c r="B23">
        <v>1959.7100000000005</v>
      </c>
      <c r="C23" s="4">
        <f t="shared" si="14"/>
        <v>39120.259999999973</v>
      </c>
      <c r="D23" s="2">
        <f t="shared" si="0"/>
        <v>0.75412811070958874</v>
      </c>
      <c r="F23" s="6" t="s">
        <v>16</v>
      </c>
      <c r="G23" s="7">
        <v>2820.8799999999974</v>
      </c>
      <c r="H23" s="4">
        <f t="shared" si="15"/>
        <v>31269.200000000001</v>
      </c>
      <c r="I23" s="2">
        <f t="shared" si="1"/>
        <v>0.60278185061654199</v>
      </c>
      <c r="K23" t="s">
        <v>16</v>
      </c>
      <c r="L23">
        <v>2569.3399999999992</v>
      </c>
      <c r="M23" s="4">
        <f t="shared" si="16"/>
        <v>33367.479999999967</v>
      </c>
      <c r="N23" s="2">
        <f t="shared" si="2"/>
        <v>0.64323076205372831</v>
      </c>
      <c r="P23" t="s">
        <v>16</v>
      </c>
      <c r="Q23">
        <v>2243.869999999999</v>
      </c>
      <c r="R23" s="4">
        <f t="shared" si="17"/>
        <v>35301.38999999997</v>
      </c>
      <c r="S23" s="2">
        <f t="shared" si="3"/>
        <v>0.68051108418303896</v>
      </c>
      <c r="U23" t="s">
        <v>16</v>
      </c>
      <c r="V23">
        <v>1969.9699999999989</v>
      </c>
      <c r="W23" s="4">
        <f t="shared" si="18"/>
        <v>37315.469999999994</v>
      </c>
      <c r="X23" s="2">
        <f t="shared" si="4"/>
        <v>0.71933685745801135</v>
      </c>
      <c r="Z23" t="s">
        <v>16</v>
      </c>
      <c r="AA23">
        <v>1660.6399999999996</v>
      </c>
      <c r="AB23" s="4">
        <f t="shared" si="19"/>
        <v>39421.290000000008</v>
      </c>
      <c r="AC23" s="2">
        <f t="shared" si="5"/>
        <v>0.75993111879713526</v>
      </c>
      <c r="AE23" t="s">
        <v>16</v>
      </c>
      <c r="AF23">
        <v>1377.2099999999998</v>
      </c>
      <c r="AG23" s="4">
        <f t="shared" si="20"/>
        <v>41739.600000000071</v>
      </c>
      <c r="AH23" s="2">
        <f t="shared" si="6"/>
        <v>0.80462158712068799</v>
      </c>
      <c r="AJ23" t="s">
        <v>16</v>
      </c>
      <c r="AK23">
        <v>1070.3700000000001</v>
      </c>
      <c r="AL23" s="4">
        <f t="shared" si="21"/>
        <v>44034.27000000004</v>
      </c>
      <c r="AM23" s="2">
        <f t="shared" si="7"/>
        <v>0.84885634301959956</v>
      </c>
      <c r="AO23" t="s">
        <v>16</v>
      </c>
      <c r="AP23">
        <v>754.81000000000017</v>
      </c>
      <c r="AQ23" s="4">
        <f t="shared" si="22"/>
        <v>46317.919999999998</v>
      </c>
      <c r="AR23" s="2">
        <f t="shared" si="8"/>
        <v>0.89287866444644992</v>
      </c>
      <c r="AT23" t="s">
        <v>16</v>
      </c>
      <c r="AU23">
        <v>406.77999999999992</v>
      </c>
      <c r="AV23" s="4">
        <f t="shared" si="23"/>
        <v>48398.030000000042</v>
      </c>
      <c r="AW23" s="2">
        <f t="shared" si="9"/>
        <v>0.93297730960801406</v>
      </c>
      <c r="AY23" t="s">
        <v>16</v>
      </c>
      <c r="AZ23">
        <v>253.87999999999997</v>
      </c>
      <c r="BA23" s="4">
        <f t="shared" si="24"/>
        <v>49941.980000000054</v>
      </c>
      <c r="BB23" s="2">
        <f t="shared" si="10"/>
        <v>0.96274030444828518</v>
      </c>
      <c r="BD23" t="s">
        <v>16</v>
      </c>
      <c r="BE23">
        <v>250.56999999999994</v>
      </c>
      <c r="BF23" s="4">
        <f t="shared" si="25"/>
        <v>49955.600000000079</v>
      </c>
      <c r="BG23" s="2">
        <f t="shared" si="11"/>
        <v>0.96300285957618736</v>
      </c>
      <c r="BI23" t="s">
        <v>16</v>
      </c>
      <c r="BJ23">
        <v>244.29999999999993</v>
      </c>
      <c r="BK23" s="4">
        <f t="shared" si="26"/>
        <v>49959.630000000077</v>
      </c>
      <c r="BL23" s="2">
        <f t="shared" si="12"/>
        <v>0.96308054659274001</v>
      </c>
      <c r="BN23" t="s">
        <v>16</v>
      </c>
      <c r="BO23">
        <v>244.29999999999993</v>
      </c>
      <c r="BP23" s="4">
        <f t="shared" si="27"/>
        <v>49959.630000000048</v>
      </c>
      <c r="BQ23" s="2">
        <f t="shared" si="13"/>
        <v>0.96308054659274001</v>
      </c>
    </row>
    <row r="24" spans="1:69" x14ac:dyDescent="0.2">
      <c r="A24" t="s">
        <v>21</v>
      </c>
      <c r="B24">
        <v>1882.5400000000002</v>
      </c>
      <c r="C24" s="4">
        <f t="shared" si="14"/>
        <v>41002.799999999974</v>
      </c>
      <c r="D24" s="2">
        <f t="shared" si="0"/>
        <v>0.79041816434254597</v>
      </c>
      <c r="F24" s="6" t="s">
        <v>17</v>
      </c>
      <c r="G24" s="7">
        <v>2503.5099999999989</v>
      </c>
      <c r="H24" s="4">
        <f t="shared" si="15"/>
        <v>33772.71</v>
      </c>
      <c r="I24" s="2">
        <f t="shared" si="1"/>
        <v>0.65104245180995335</v>
      </c>
      <c r="K24" t="s">
        <v>17</v>
      </c>
      <c r="L24">
        <v>2266.4500000000016</v>
      </c>
      <c r="M24" s="4">
        <f t="shared" si="16"/>
        <v>35633.929999999971</v>
      </c>
      <c r="N24" s="2">
        <f t="shared" si="2"/>
        <v>0.68692151606501939</v>
      </c>
      <c r="P24" t="s">
        <v>17</v>
      </c>
      <c r="Q24">
        <v>1912.5100000000016</v>
      </c>
      <c r="R24" s="4">
        <f t="shared" si="17"/>
        <v>37213.899999999972</v>
      </c>
      <c r="S24" s="2">
        <f t="shared" si="3"/>
        <v>0.71737887476043283</v>
      </c>
      <c r="U24" t="s">
        <v>17</v>
      </c>
      <c r="V24">
        <v>1665.9900000000011</v>
      </c>
      <c r="W24" s="4">
        <f t="shared" si="18"/>
        <v>38981.459999999992</v>
      </c>
      <c r="X24" s="2">
        <f t="shared" si="4"/>
        <v>0.75145243877472712</v>
      </c>
      <c r="Z24" t="s">
        <v>17</v>
      </c>
      <c r="AA24">
        <v>1415.2000000000007</v>
      </c>
      <c r="AB24" s="4">
        <f t="shared" si="19"/>
        <v>40836.490000000005</v>
      </c>
      <c r="AC24" s="2">
        <f t="shared" si="5"/>
        <v>0.78721217731454307</v>
      </c>
      <c r="AE24" t="s">
        <v>17</v>
      </c>
      <c r="AF24">
        <v>1174.2499999999995</v>
      </c>
      <c r="AG24" s="4">
        <f t="shared" si="20"/>
        <v>42913.850000000071</v>
      </c>
      <c r="AH24" s="2">
        <f t="shared" si="6"/>
        <v>0.82725781024396816</v>
      </c>
      <c r="AJ24" t="s">
        <v>17</v>
      </c>
      <c r="AK24">
        <v>917.66</v>
      </c>
      <c r="AL24" s="4">
        <f t="shared" si="21"/>
        <v>44951.930000000044</v>
      </c>
      <c r="AM24" s="2">
        <f t="shared" si="7"/>
        <v>0.8665462357266972</v>
      </c>
      <c r="AO24" t="s">
        <v>17</v>
      </c>
      <c r="AP24">
        <v>689.97000000000014</v>
      </c>
      <c r="AQ24" s="4">
        <f t="shared" si="22"/>
        <v>47007.89</v>
      </c>
      <c r="AR24" s="2">
        <f t="shared" si="8"/>
        <v>0.90617933710420573</v>
      </c>
      <c r="AT24" t="s">
        <v>17</v>
      </c>
      <c r="AU24">
        <v>387.91</v>
      </c>
      <c r="AV24" s="4">
        <f t="shared" si="23"/>
        <v>48785.940000000046</v>
      </c>
      <c r="AW24" s="2">
        <f t="shared" si="9"/>
        <v>0.94045511868764087</v>
      </c>
      <c r="AY24" t="s">
        <v>17</v>
      </c>
      <c r="AZ24">
        <v>268.28999999999991</v>
      </c>
      <c r="BA24" s="4">
        <f t="shared" si="24"/>
        <v>50210.270000000055</v>
      </c>
      <c r="BB24" s="2">
        <f t="shared" si="10"/>
        <v>0.96791217781574934</v>
      </c>
      <c r="BD24" t="s">
        <v>17</v>
      </c>
      <c r="BE24">
        <v>260.26999999999992</v>
      </c>
      <c r="BF24" s="4">
        <f t="shared" si="25"/>
        <v>50215.870000000075</v>
      </c>
      <c r="BG24" s="2">
        <f t="shared" si="11"/>
        <v>0.96802012999755938</v>
      </c>
      <c r="BI24" t="s">
        <v>17</v>
      </c>
      <c r="BJ24">
        <v>260.26999999999992</v>
      </c>
      <c r="BK24" s="4">
        <f t="shared" si="26"/>
        <v>50219.900000000074</v>
      </c>
      <c r="BL24" s="2">
        <f t="shared" si="12"/>
        <v>0.96809781701411202</v>
      </c>
      <c r="BN24" t="s">
        <v>17</v>
      </c>
      <c r="BO24">
        <v>260.26999999999992</v>
      </c>
      <c r="BP24" s="4">
        <f t="shared" si="27"/>
        <v>50219.900000000045</v>
      </c>
      <c r="BQ24" s="2">
        <f t="shared" si="13"/>
        <v>0.96809781701411202</v>
      </c>
    </row>
    <row r="25" spans="1:69" x14ac:dyDescent="0.2">
      <c r="A25" t="s">
        <v>22</v>
      </c>
      <c r="B25">
        <v>1551.2299999999996</v>
      </c>
      <c r="C25" s="4">
        <f t="shared" si="14"/>
        <v>42554.02999999997</v>
      </c>
      <c r="D25" s="2">
        <f t="shared" si="0"/>
        <v>0.82032149701917012</v>
      </c>
      <c r="F25" s="6" t="s">
        <v>18</v>
      </c>
      <c r="G25" s="7">
        <v>2365.5200000000004</v>
      </c>
      <c r="H25" s="4">
        <f t="shared" si="15"/>
        <v>36138.229999999996</v>
      </c>
      <c r="I25" s="2">
        <f t="shared" si="1"/>
        <v>0.69664299558051479</v>
      </c>
      <c r="K25" t="s">
        <v>18</v>
      </c>
      <c r="L25">
        <v>2078.3300000000008</v>
      </c>
      <c r="M25" s="4">
        <f t="shared" si="16"/>
        <v>37712.259999999973</v>
      </c>
      <c r="N25" s="2">
        <f t="shared" si="2"/>
        <v>0.72698584785450815</v>
      </c>
      <c r="P25" t="s">
        <v>18</v>
      </c>
      <c r="Q25">
        <v>1883.9699999999998</v>
      </c>
      <c r="R25" s="4">
        <f t="shared" si="17"/>
        <v>39097.869999999974</v>
      </c>
      <c r="S25" s="2">
        <f t="shared" si="3"/>
        <v>0.75369649475410228</v>
      </c>
      <c r="U25" t="s">
        <v>18</v>
      </c>
      <c r="V25">
        <v>1701.4399999999998</v>
      </c>
      <c r="W25" s="4">
        <f t="shared" si="18"/>
        <v>40682.899999999994</v>
      </c>
      <c r="X25" s="2">
        <f t="shared" si="4"/>
        <v>0.78425139595665094</v>
      </c>
      <c r="Z25" t="s">
        <v>18</v>
      </c>
      <c r="AA25">
        <v>1424.0499999999993</v>
      </c>
      <c r="AB25" s="4">
        <f t="shared" si="19"/>
        <v>42260.540000000008</v>
      </c>
      <c r="AC25" s="2">
        <f t="shared" si="5"/>
        <v>0.81466383883356142</v>
      </c>
      <c r="AE25" t="s">
        <v>18</v>
      </c>
      <c r="AF25">
        <v>1147.6899999999998</v>
      </c>
      <c r="AG25" s="4">
        <f t="shared" si="20"/>
        <v>44061.540000000074</v>
      </c>
      <c r="AH25" s="2">
        <f t="shared" si="6"/>
        <v>0.84938203159066394</v>
      </c>
      <c r="AJ25" t="s">
        <v>18</v>
      </c>
      <c r="AK25">
        <v>811.86999999999966</v>
      </c>
      <c r="AL25" s="4">
        <f t="shared" si="21"/>
        <v>45763.800000000047</v>
      </c>
      <c r="AM25" s="2">
        <f t="shared" si="7"/>
        <v>0.88219679605635237</v>
      </c>
      <c r="AO25" t="s">
        <v>18</v>
      </c>
      <c r="AP25">
        <v>569.33999999999992</v>
      </c>
      <c r="AQ25" s="4">
        <f t="shared" si="22"/>
        <v>47577.229999999996</v>
      </c>
      <c r="AR25" s="2">
        <f t="shared" si="8"/>
        <v>0.91715460410272243</v>
      </c>
      <c r="AT25" t="s">
        <v>18</v>
      </c>
      <c r="AU25">
        <v>388.04999999999995</v>
      </c>
      <c r="AV25" s="4">
        <f t="shared" si="23"/>
        <v>49173.990000000049</v>
      </c>
      <c r="AW25" s="2">
        <f t="shared" si="9"/>
        <v>0.94793562657181285</v>
      </c>
      <c r="AY25" t="s">
        <v>18</v>
      </c>
      <c r="AZ25">
        <v>365.65</v>
      </c>
      <c r="BA25" s="4">
        <f t="shared" si="24"/>
        <v>50575.920000000056</v>
      </c>
      <c r="BB25" s="2">
        <f t="shared" si="10"/>
        <v>0.97496087697268141</v>
      </c>
      <c r="BD25" t="s">
        <v>18</v>
      </c>
      <c r="BE25">
        <v>360.04999999999995</v>
      </c>
      <c r="BF25" s="4">
        <f t="shared" si="25"/>
        <v>50575.920000000078</v>
      </c>
      <c r="BG25" s="2">
        <f t="shared" si="11"/>
        <v>0.97496087697268141</v>
      </c>
      <c r="BI25" t="s">
        <v>18</v>
      </c>
      <c r="BJ25">
        <v>356.02</v>
      </c>
      <c r="BK25" s="4">
        <f t="shared" si="26"/>
        <v>50575.920000000071</v>
      </c>
      <c r="BL25" s="2">
        <f t="shared" si="12"/>
        <v>0.97496087697268141</v>
      </c>
      <c r="BN25" t="s">
        <v>18</v>
      </c>
      <c r="BO25">
        <v>356.02</v>
      </c>
      <c r="BP25" s="4">
        <f t="shared" si="27"/>
        <v>50575.920000000042</v>
      </c>
      <c r="BQ25" s="2">
        <f t="shared" si="13"/>
        <v>0.97496087697268141</v>
      </c>
    </row>
    <row r="26" spans="1:69" x14ac:dyDescent="0.2">
      <c r="A26" t="s">
        <v>23</v>
      </c>
      <c r="B26">
        <v>1267.06</v>
      </c>
      <c r="C26" s="4">
        <f t="shared" si="14"/>
        <v>43821.089999999967</v>
      </c>
      <c r="D26" s="2">
        <f t="shared" si="0"/>
        <v>0.84474683478419754</v>
      </c>
      <c r="F26" s="6" t="s">
        <v>19</v>
      </c>
      <c r="G26" s="7">
        <v>2280.699999999998</v>
      </c>
      <c r="H26" s="4">
        <f t="shared" si="15"/>
        <v>38418.929999999993</v>
      </c>
      <c r="I26" s="2">
        <f t="shared" si="1"/>
        <v>0.74060844934016157</v>
      </c>
      <c r="K26" t="s">
        <v>19</v>
      </c>
      <c r="L26">
        <v>1992.7199999999987</v>
      </c>
      <c r="M26" s="4">
        <f t="shared" si="16"/>
        <v>39704.979999999974</v>
      </c>
      <c r="N26" s="2">
        <f t="shared" si="2"/>
        <v>0.76539986066457666</v>
      </c>
      <c r="P26" t="s">
        <v>19</v>
      </c>
      <c r="Q26">
        <v>1808.2999999999988</v>
      </c>
      <c r="R26" s="4">
        <f t="shared" si="17"/>
        <v>40906.169999999969</v>
      </c>
      <c r="S26" s="2">
        <f t="shared" si="3"/>
        <v>0.78855541089106429</v>
      </c>
      <c r="U26" t="s">
        <v>19</v>
      </c>
      <c r="V26">
        <v>1527.3899999999994</v>
      </c>
      <c r="W26" s="4">
        <f t="shared" si="18"/>
        <v>42210.289999999994</v>
      </c>
      <c r="X26" s="2">
        <f t="shared" si="4"/>
        <v>0.81369516077356985</v>
      </c>
      <c r="Z26" t="s">
        <v>19</v>
      </c>
      <c r="AA26">
        <v>1271.3799999999999</v>
      </c>
      <c r="AB26" s="4">
        <f t="shared" si="19"/>
        <v>43531.920000000006</v>
      </c>
      <c r="AC26" s="2">
        <f t="shared" si="5"/>
        <v>0.83917245399598506</v>
      </c>
      <c r="AE26" t="s">
        <v>19</v>
      </c>
      <c r="AF26">
        <v>1022.2199999999999</v>
      </c>
      <c r="AG26" s="4">
        <f t="shared" si="20"/>
        <v>45083.760000000075</v>
      </c>
      <c r="AH26" s="2">
        <f t="shared" si="6"/>
        <v>0.86908754574955649</v>
      </c>
      <c r="AJ26" t="s">
        <v>19</v>
      </c>
      <c r="AK26">
        <v>693.55999999999983</v>
      </c>
      <c r="AL26" s="4">
        <f t="shared" si="21"/>
        <v>46457.360000000044</v>
      </c>
      <c r="AM26" s="2">
        <f t="shared" si="7"/>
        <v>0.8955666737735184</v>
      </c>
      <c r="AO26" t="s">
        <v>19</v>
      </c>
      <c r="AP26">
        <v>430.89000000000004</v>
      </c>
      <c r="AQ26" s="4">
        <f t="shared" si="22"/>
        <v>48008.119999999995</v>
      </c>
      <c r="AR26" s="2">
        <f t="shared" si="8"/>
        <v>0.92546094617774077</v>
      </c>
      <c r="AT26" t="s">
        <v>19</v>
      </c>
      <c r="AU26">
        <v>286.46000000000009</v>
      </c>
      <c r="AV26" s="4">
        <f t="shared" si="23"/>
        <v>49460.450000000048</v>
      </c>
      <c r="AW26" s="2">
        <f t="shared" si="9"/>
        <v>0.95345776621489975</v>
      </c>
      <c r="AY26" t="s">
        <v>19</v>
      </c>
      <c r="AZ26">
        <v>198.39000000000001</v>
      </c>
      <c r="BA26" s="4">
        <f t="shared" si="24"/>
        <v>50774.310000000056</v>
      </c>
      <c r="BB26" s="2">
        <f t="shared" si="10"/>
        <v>0.97878527578505314</v>
      </c>
      <c r="BD26" t="s">
        <v>19</v>
      </c>
      <c r="BE26">
        <v>198.39000000000001</v>
      </c>
      <c r="BF26" s="4">
        <f t="shared" si="25"/>
        <v>50774.310000000078</v>
      </c>
      <c r="BG26" s="2">
        <f t="shared" si="11"/>
        <v>0.97878527578505314</v>
      </c>
      <c r="BI26" t="s">
        <v>19</v>
      </c>
      <c r="BJ26">
        <v>198.39000000000001</v>
      </c>
      <c r="BK26" s="4">
        <f t="shared" si="26"/>
        <v>50774.31000000007</v>
      </c>
      <c r="BL26" s="2">
        <f t="shared" si="12"/>
        <v>0.97878527578505314</v>
      </c>
      <c r="BN26" t="s">
        <v>19</v>
      </c>
      <c r="BO26">
        <v>198.39000000000001</v>
      </c>
      <c r="BP26" s="4">
        <f t="shared" si="27"/>
        <v>50774.310000000041</v>
      </c>
      <c r="BQ26" s="2">
        <f t="shared" si="13"/>
        <v>0.97878527578505314</v>
      </c>
    </row>
    <row r="27" spans="1:69" x14ac:dyDescent="0.2">
      <c r="A27" t="s">
        <v>24</v>
      </c>
      <c r="B27">
        <v>960.95999999999992</v>
      </c>
      <c r="C27" s="4">
        <f t="shared" si="14"/>
        <v>44782.049999999967</v>
      </c>
      <c r="D27" s="2">
        <f t="shared" si="0"/>
        <v>0.8632714291827901</v>
      </c>
      <c r="F27" s="6" t="s">
        <v>20</v>
      </c>
      <c r="G27" s="7">
        <v>1741.3799999999999</v>
      </c>
      <c r="H27" s="4">
        <f t="shared" si="15"/>
        <v>40160.30999999999</v>
      </c>
      <c r="I27" s="2">
        <f t="shared" si="1"/>
        <v>0.7741773369044942</v>
      </c>
      <c r="K27" t="s">
        <v>20</v>
      </c>
      <c r="L27">
        <v>1561.93</v>
      </c>
      <c r="M27" s="4">
        <f t="shared" si="16"/>
        <v>41266.909999999974</v>
      </c>
      <c r="N27" s="2">
        <f t="shared" si="2"/>
        <v>0.79550945911715931</v>
      </c>
      <c r="P27" t="s">
        <v>20</v>
      </c>
      <c r="Q27">
        <v>1391.5800000000006</v>
      </c>
      <c r="R27" s="4">
        <f t="shared" si="17"/>
        <v>42297.749999999971</v>
      </c>
      <c r="S27" s="2">
        <f t="shared" si="3"/>
        <v>0.81538114252733795</v>
      </c>
      <c r="U27" t="s">
        <v>20</v>
      </c>
      <c r="V27">
        <v>1203.6600000000005</v>
      </c>
      <c r="W27" s="4">
        <f t="shared" si="18"/>
        <v>43413.95</v>
      </c>
      <c r="X27" s="2">
        <f t="shared" si="4"/>
        <v>0.83689832562310573</v>
      </c>
      <c r="Z27" t="s">
        <v>20</v>
      </c>
      <c r="AA27">
        <v>972.70000000000039</v>
      </c>
      <c r="AB27" s="4">
        <f t="shared" si="19"/>
        <v>44504.62</v>
      </c>
      <c r="AC27" s="2">
        <f t="shared" si="5"/>
        <v>0.85792336243287215</v>
      </c>
      <c r="AE27" t="s">
        <v>20</v>
      </c>
      <c r="AF27">
        <v>784.74000000000012</v>
      </c>
      <c r="AG27" s="4">
        <f t="shared" si="20"/>
        <v>45868.500000000073</v>
      </c>
      <c r="AH27" s="2">
        <f t="shared" si="6"/>
        <v>0.88421511631269278</v>
      </c>
      <c r="AJ27" t="s">
        <v>20</v>
      </c>
      <c r="AK27">
        <v>579.25</v>
      </c>
      <c r="AL27" s="4">
        <f t="shared" si="21"/>
        <v>47036.610000000044</v>
      </c>
      <c r="AM27" s="2">
        <f t="shared" si="7"/>
        <v>0.90673297757948823</v>
      </c>
      <c r="AO27" t="s">
        <v>20</v>
      </c>
      <c r="AP27">
        <v>333.03999999999979</v>
      </c>
      <c r="AQ27" s="4">
        <f t="shared" si="22"/>
        <v>48341.159999999996</v>
      </c>
      <c r="AR27" s="2">
        <f t="shared" si="8"/>
        <v>0.93188101664738288</v>
      </c>
      <c r="AT27" t="s">
        <v>20</v>
      </c>
      <c r="AU27">
        <v>201.61999999999998</v>
      </c>
      <c r="AV27" s="4">
        <f t="shared" si="23"/>
        <v>49662.070000000051</v>
      </c>
      <c r="AW27" s="2">
        <f t="shared" si="9"/>
        <v>0.95734443030356553</v>
      </c>
      <c r="AY27" t="s">
        <v>20</v>
      </c>
      <c r="AZ27">
        <v>90.33</v>
      </c>
      <c r="BA27" s="4">
        <f t="shared" si="24"/>
        <v>50864.640000000058</v>
      </c>
      <c r="BB27" s="2">
        <f t="shared" si="10"/>
        <v>0.9805265830319988</v>
      </c>
      <c r="BD27" t="s">
        <v>20</v>
      </c>
      <c r="BE27">
        <v>90.33</v>
      </c>
      <c r="BF27" s="4">
        <f t="shared" si="25"/>
        <v>50864.640000000079</v>
      </c>
      <c r="BG27" s="2">
        <f t="shared" si="11"/>
        <v>0.9805265830319988</v>
      </c>
      <c r="BI27" t="s">
        <v>20</v>
      </c>
      <c r="BJ27">
        <v>90.33</v>
      </c>
      <c r="BK27" s="4">
        <f t="shared" si="26"/>
        <v>50864.640000000072</v>
      </c>
      <c r="BL27" s="2">
        <f t="shared" si="12"/>
        <v>0.9805265830319988</v>
      </c>
      <c r="BN27" t="s">
        <v>20</v>
      </c>
      <c r="BO27">
        <v>90.33</v>
      </c>
      <c r="BP27" s="4">
        <f t="shared" si="27"/>
        <v>50864.640000000043</v>
      </c>
      <c r="BQ27" s="2">
        <f t="shared" si="13"/>
        <v>0.9805265830319988</v>
      </c>
    </row>
    <row r="28" spans="1:69" x14ac:dyDescent="0.2">
      <c r="A28" t="s">
        <v>25</v>
      </c>
      <c r="B28">
        <v>894.45000000000016</v>
      </c>
      <c r="C28" s="4">
        <f t="shared" si="14"/>
        <v>45676.499999999964</v>
      </c>
      <c r="D28" s="2">
        <f t="shared" si="0"/>
        <v>0.88051389865063601</v>
      </c>
      <c r="F28" s="6" t="s">
        <v>21</v>
      </c>
      <c r="G28" s="7">
        <v>1714.18</v>
      </c>
      <c r="H28" s="4">
        <f t="shared" si="15"/>
        <v>41874.489999999991</v>
      </c>
      <c r="I28" s="2">
        <f t="shared" si="1"/>
        <v>0.80722188530003569</v>
      </c>
      <c r="K28" t="s">
        <v>21</v>
      </c>
      <c r="L28">
        <v>1510.6300000000003</v>
      </c>
      <c r="M28" s="4">
        <f t="shared" si="16"/>
        <v>42777.539999999972</v>
      </c>
      <c r="N28" s="2">
        <f t="shared" si="2"/>
        <v>0.82463013847566113</v>
      </c>
      <c r="P28" t="s">
        <v>21</v>
      </c>
      <c r="Q28">
        <v>1378.6899999999998</v>
      </c>
      <c r="R28" s="4">
        <f t="shared" si="17"/>
        <v>43676.439999999973</v>
      </c>
      <c r="S28" s="2">
        <f t="shared" si="3"/>
        <v>0.84195839137369544</v>
      </c>
      <c r="U28" t="s">
        <v>21</v>
      </c>
      <c r="V28">
        <v>1169.0999999999997</v>
      </c>
      <c r="W28" s="4">
        <f t="shared" si="18"/>
        <v>44583.049999999996</v>
      </c>
      <c r="X28" s="2">
        <f t="shared" si="4"/>
        <v>0.85943527129347141</v>
      </c>
      <c r="Z28" t="s">
        <v>21</v>
      </c>
      <c r="AA28">
        <v>1009.3</v>
      </c>
      <c r="AB28" s="4">
        <f t="shared" si="19"/>
        <v>45513.920000000006</v>
      </c>
      <c r="AC28" s="2">
        <f t="shared" si="5"/>
        <v>0.87737981548658883</v>
      </c>
      <c r="AE28" t="s">
        <v>21</v>
      </c>
      <c r="AF28">
        <v>780.27999999999986</v>
      </c>
      <c r="AG28" s="4">
        <f t="shared" si="20"/>
        <v>46648.780000000072</v>
      </c>
      <c r="AH28" s="2">
        <f t="shared" si="6"/>
        <v>0.89925671067388768</v>
      </c>
      <c r="AJ28" t="s">
        <v>21</v>
      </c>
      <c r="AK28">
        <v>543</v>
      </c>
      <c r="AL28" s="4">
        <f t="shared" si="21"/>
        <v>47579.610000000044</v>
      </c>
      <c r="AM28" s="2">
        <f t="shared" si="7"/>
        <v>0.91720048377999164</v>
      </c>
      <c r="AO28" t="s">
        <v>21</v>
      </c>
      <c r="AP28">
        <v>415.40999999999991</v>
      </c>
      <c r="AQ28" s="4">
        <f t="shared" si="22"/>
        <v>48756.57</v>
      </c>
      <c r="AR28" s="2">
        <f t="shared" si="8"/>
        <v>0.93988894804839795</v>
      </c>
      <c r="AT28" t="s">
        <v>21</v>
      </c>
      <c r="AU28">
        <v>274.99999999999994</v>
      </c>
      <c r="AV28" s="4">
        <f t="shared" si="23"/>
        <v>49937.070000000051</v>
      </c>
      <c r="AW28" s="2">
        <f t="shared" si="9"/>
        <v>0.96264565351744857</v>
      </c>
      <c r="AY28" t="s">
        <v>21</v>
      </c>
      <c r="AZ28">
        <v>157.51999999999995</v>
      </c>
      <c r="BA28" s="4">
        <f t="shared" si="24"/>
        <v>51022.160000000054</v>
      </c>
      <c r="BB28" s="2">
        <f t="shared" si="10"/>
        <v>0.98356312368891097</v>
      </c>
      <c r="BD28" t="s">
        <v>21</v>
      </c>
      <c r="BE28">
        <v>157.51999999999995</v>
      </c>
      <c r="BF28" s="4">
        <f t="shared" si="25"/>
        <v>51022.160000000076</v>
      </c>
      <c r="BG28" s="2">
        <f t="shared" si="11"/>
        <v>0.98356312368891097</v>
      </c>
      <c r="BI28" t="s">
        <v>21</v>
      </c>
      <c r="BJ28">
        <v>157.51999999999995</v>
      </c>
      <c r="BK28" s="4">
        <f t="shared" si="26"/>
        <v>51022.160000000069</v>
      </c>
      <c r="BL28" s="2">
        <f t="shared" si="12"/>
        <v>0.98356312368891097</v>
      </c>
      <c r="BN28" t="s">
        <v>21</v>
      </c>
      <c r="BO28">
        <v>157.51999999999995</v>
      </c>
      <c r="BP28" s="4">
        <f t="shared" si="27"/>
        <v>51022.16000000004</v>
      </c>
      <c r="BQ28" s="2">
        <f t="shared" si="13"/>
        <v>0.98356312368891097</v>
      </c>
    </row>
    <row r="29" spans="1:69" x14ac:dyDescent="0.2">
      <c r="A29" t="s">
        <v>26</v>
      </c>
      <c r="B29">
        <v>928.66</v>
      </c>
      <c r="C29" s="4">
        <f t="shared" si="14"/>
        <v>46605.159999999967</v>
      </c>
      <c r="D29" s="2">
        <f t="shared" si="0"/>
        <v>0.89841584028628896</v>
      </c>
      <c r="F29" s="6" t="s">
        <v>22</v>
      </c>
      <c r="G29" s="7">
        <v>1442.9199999999994</v>
      </c>
      <c r="H29" s="4">
        <f t="shared" si="15"/>
        <v>43317.409999999989</v>
      </c>
      <c r="I29" s="2">
        <f t="shared" si="1"/>
        <v>0.83503730711740287</v>
      </c>
      <c r="K29" t="s">
        <v>22</v>
      </c>
      <c r="L29">
        <v>1276.7999999999995</v>
      </c>
      <c r="M29" s="4">
        <f t="shared" si="16"/>
        <v>44054.339999999975</v>
      </c>
      <c r="N29" s="2">
        <f t="shared" si="2"/>
        <v>0.84924323592833673</v>
      </c>
      <c r="P29" t="s">
        <v>22</v>
      </c>
      <c r="Q29">
        <v>1172.4799999999993</v>
      </c>
      <c r="R29" s="4">
        <f t="shared" si="17"/>
        <v>44848.919999999969</v>
      </c>
      <c r="S29" s="2">
        <f t="shared" si="3"/>
        <v>0.86456049389665357</v>
      </c>
      <c r="U29" t="s">
        <v>22</v>
      </c>
      <c r="V29">
        <v>1032.9699999999998</v>
      </c>
      <c r="W29" s="4">
        <f t="shared" si="18"/>
        <v>45616.02</v>
      </c>
      <c r="X29" s="2">
        <f t="shared" si="4"/>
        <v>0.87934801508708849</v>
      </c>
      <c r="Z29" t="s">
        <v>22</v>
      </c>
      <c r="AA29">
        <v>862.41999999999985</v>
      </c>
      <c r="AB29" s="4">
        <f t="shared" si="19"/>
        <v>46376.340000000004</v>
      </c>
      <c r="AC29" s="2">
        <f t="shared" si="5"/>
        <v>0.89400483702883216</v>
      </c>
      <c r="AE29" t="s">
        <v>22</v>
      </c>
      <c r="AF29">
        <v>637.52999999999975</v>
      </c>
      <c r="AG29" s="4">
        <f t="shared" si="20"/>
        <v>47286.31000000007</v>
      </c>
      <c r="AH29" s="2">
        <f t="shared" si="6"/>
        <v>0.91154648825769413</v>
      </c>
      <c r="AJ29" t="s">
        <v>22</v>
      </c>
      <c r="AK29">
        <v>532.79</v>
      </c>
      <c r="AL29" s="4">
        <f t="shared" si="21"/>
        <v>48112.400000000045</v>
      </c>
      <c r="AM29" s="2">
        <f t="shared" si="7"/>
        <v>0.9274711700204451</v>
      </c>
      <c r="AO29" t="s">
        <v>22</v>
      </c>
      <c r="AP29">
        <v>325.58000000000004</v>
      </c>
      <c r="AQ29" s="4">
        <f t="shared" si="22"/>
        <v>49082.15</v>
      </c>
      <c r="AR29" s="2">
        <f t="shared" si="8"/>
        <v>0.94616521079012894</v>
      </c>
      <c r="AT29" t="s">
        <v>22</v>
      </c>
      <c r="AU29">
        <v>163.45000000000005</v>
      </c>
      <c r="AV29" s="4">
        <f t="shared" si="23"/>
        <v>50100.520000000048</v>
      </c>
      <c r="AW29" s="2">
        <f t="shared" si="9"/>
        <v>0.96579650782402726</v>
      </c>
      <c r="AY29" t="s">
        <v>22</v>
      </c>
      <c r="AZ29">
        <v>108.46999999999998</v>
      </c>
      <c r="BA29" s="4">
        <f t="shared" si="24"/>
        <v>51130.630000000056</v>
      </c>
      <c r="BB29" s="2">
        <f t="shared" si="10"/>
        <v>0.98565411889621957</v>
      </c>
      <c r="BD29" t="s">
        <v>22</v>
      </c>
      <c r="BE29">
        <v>108.46999999999998</v>
      </c>
      <c r="BF29" s="4">
        <f t="shared" si="25"/>
        <v>51130.630000000077</v>
      </c>
      <c r="BG29" s="2">
        <f t="shared" si="11"/>
        <v>0.98565411889621968</v>
      </c>
      <c r="BI29" t="s">
        <v>22</v>
      </c>
      <c r="BJ29">
        <v>108.46999999999998</v>
      </c>
      <c r="BK29" s="4">
        <f t="shared" si="26"/>
        <v>51130.63000000007</v>
      </c>
      <c r="BL29" s="2">
        <f t="shared" si="12"/>
        <v>0.98565411889621957</v>
      </c>
      <c r="BN29" t="s">
        <v>22</v>
      </c>
      <c r="BO29">
        <v>108.46999999999998</v>
      </c>
      <c r="BP29" s="4">
        <f t="shared" si="27"/>
        <v>51130.630000000041</v>
      </c>
      <c r="BQ29" s="2">
        <f t="shared" si="13"/>
        <v>0.98565411889621957</v>
      </c>
    </row>
    <row r="30" spans="1:69" x14ac:dyDescent="0.2">
      <c r="A30" t="s">
        <v>27</v>
      </c>
      <c r="B30">
        <v>611.34</v>
      </c>
      <c r="C30" s="4">
        <f t="shared" si="14"/>
        <v>47216.499999999964</v>
      </c>
      <c r="D30" s="2">
        <f t="shared" si="0"/>
        <v>0.91020074864838052</v>
      </c>
      <c r="F30" s="6" t="s">
        <v>23</v>
      </c>
      <c r="G30" s="7">
        <v>1170.5100000000004</v>
      </c>
      <c r="H30" s="4">
        <f t="shared" si="15"/>
        <v>44487.919999999991</v>
      </c>
      <c r="I30" s="2">
        <f t="shared" si="1"/>
        <v>0.85760143360497443</v>
      </c>
      <c r="K30" t="s">
        <v>23</v>
      </c>
      <c r="L30">
        <v>1066.95</v>
      </c>
      <c r="M30" s="4">
        <f t="shared" si="16"/>
        <v>45121.289999999972</v>
      </c>
      <c r="N30" s="2">
        <f t="shared" si="2"/>
        <v>0.8698110181394364</v>
      </c>
      <c r="P30" t="s">
        <v>23</v>
      </c>
      <c r="Q30">
        <v>892.19999999999993</v>
      </c>
      <c r="R30" s="4">
        <f t="shared" si="17"/>
        <v>45741.119999999966</v>
      </c>
      <c r="S30" s="2">
        <f t="shared" si="3"/>
        <v>0.88175958972002211</v>
      </c>
      <c r="U30" t="s">
        <v>23</v>
      </c>
      <c r="V30">
        <v>770.48000000000025</v>
      </c>
      <c r="W30" s="4">
        <f t="shared" si="18"/>
        <v>46386.5</v>
      </c>
      <c r="X30" s="2">
        <f t="shared" si="4"/>
        <v>0.89420069313011596</v>
      </c>
      <c r="Z30" t="s">
        <v>23</v>
      </c>
      <c r="AA30">
        <v>665.01000000000045</v>
      </c>
      <c r="AB30" s="4">
        <f t="shared" si="19"/>
        <v>47041.350000000006</v>
      </c>
      <c r="AC30" s="2">
        <f t="shared" si="5"/>
        <v>0.90682435139052064</v>
      </c>
      <c r="AE30" t="s">
        <v>23</v>
      </c>
      <c r="AF30">
        <v>551.87000000000012</v>
      </c>
      <c r="AG30" s="4">
        <f t="shared" si="20"/>
        <v>47838.180000000073</v>
      </c>
      <c r="AH30" s="2">
        <f t="shared" si="6"/>
        <v>0.92218498300331453</v>
      </c>
      <c r="AJ30" t="s">
        <v>23</v>
      </c>
      <c r="AK30">
        <v>441.89999999999992</v>
      </c>
      <c r="AL30" s="4">
        <f t="shared" si="21"/>
        <v>48554.300000000047</v>
      </c>
      <c r="AM30" s="2">
        <f t="shared" si="7"/>
        <v>0.93598975379577198</v>
      </c>
      <c r="AO30" t="s">
        <v>23</v>
      </c>
      <c r="AP30">
        <v>275.14999999999998</v>
      </c>
      <c r="AQ30" s="4">
        <f t="shared" si="22"/>
        <v>49357.3</v>
      </c>
      <c r="AR30" s="2">
        <f t="shared" si="8"/>
        <v>0.95146932558031039</v>
      </c>
      <c r="AT30" t="s">
        <v>23</v>
      </c>
      <c r="AU30">
        <v>185.77</v>
      </c>
      <c r="AV30" s="4">
        <f t="shared" si="23"/>
        <v>50286.290000000045</v>
      </c>
      <c r="AW30" s="2">
        <f t="shared" si="9"/>
        <v>0.96937762868382005</v>
      </c>
      <c r="AY30" t="s">
        <v>23</v>
      </c>
      <c r="AZ30">
        <v>117.47999999999999</v>
      </c>
      <c r="BA30" s="4">
        <f t="shared" si="24"/>
        <v>51248.110000000059</v>
      </c>
      <c r="BB30" s="2">
        <f t="shared" si="10"/>
        <v>0.98791880145319044</v>
      </c>
      <c r="BD30" t="s">
        <v>23</v>
      </c>
      <c r="BE30">
        <v>117.47999999999999</v>
      </c>
      <c r="BF30" s="4">
        <f t="shared" si="25"/>
        <v>51248.110000000081</v>
      </c>
      <c r="BG30" s="2">
        <f t="shared" si="11"/>
        <v>0.98791880145319044</v>
      </c>
      <c r="BI30" t="s">
        <v>23</v>
      </c>
      <c r="BJ30">
        <v>117.47999999999999</v>
      </c>
      <c r="BK30" s="4">
        <f t="shared" si="26"/>
        <v>51248.110000000073</v>
      </c>
      <c r="BL30" s="2">
        <f t="shared" si="12"/>
        <v>0.98791880145319044</v>
      </c>
      <c r="BN30" t="s">
        <v>23</v>
      </c>
      <c r="BO30">
        <v>117.47999999999999</v>
      </c>
      <c r="BP30" s="4">
        <f t="shared" si="27"/>
        <v>51248.110000000044</v>
      </c>
      <c r="BQ30" s="2">
        <f t="shared" si="13"/>
        <v>0.98791880145319044</v>
      </c>
    </row>
    <row r="31" spans="1:69" x14ac:dyDescent="0.2">
      <c r="A31" t="s">
        <v>28</v>
      </c>
      <c r="B31">
        <v>679.31</v>
      </c>
      <c r="C31" s="4">
        <f t="shared" si="14"/>
        <v>47895.809999999961</v>
      </c>
      <c r="D31" s="2">
        <f t="shared" si="0"/>
        <v>0.92329592661719084</v>
      </c>
      <c r="F31" s="6" t="s">
        <v>24</v>
      </c>
      <c r="G31" s="7">
        <v>845.32999999999981</v>
      </c>
      <c r="H31" s="4">
        <f t="shared" si="15"/>
        <v>45333.249999999993</v>
      </c>
      <c r="I31" s="2">
        <f t="shared" si="1"/>
        <v>0.87389700822094418</v>
      </c>
      <c r="K31" t="s">
        <v>24</v>
      </c>
      <c r="L31">
        <v>727.98999999999978</v>
      </c>
      <c r="M31" s="4">
        <f t="shared" si="16"/>
        <v>45849.27999999997</v>
      </c>
      <c r="N31" s="2">
        <f t="shared" si="2"/>
        <v>0.88384460900298056</v>
      </c>
      <c r="P31" t="s">
        <v>24</v>
      </c>
      <c r="Q31">
        <v>643.29</v>
      </c>
      <c r="R31" s="4">
        <f t="shared" si="17"/>
        <v>46384.409999999967</v>
      </c>
      <c r="S31" s="2">
        <f t="shared" si="3"/>
        <v>0.89416040383369044</v>
      </c>
      <c r="U31" t="s">
        <v>24</v>
      </c>
      <c r="V31">
        <v>567.06999999999994</v>
      </c>
      <c r="W31" s="4">
        <f t="shared" si="18"/>
        <v>46953.57</v>
      </c>
      <c r="X31" s="2">
        <f t="shared" si="4"/>
        <v>0.90513220094064906</v>
      </c>
      <c r="Z31" t="s">
        <v>24</v>
      </c>
      <c r="AA31">
        <v>512.54000000000008</v>
      </c>
      <c r="AB31" s="4">
        <f t="shared" si="19"/>
        <v>47553.890000000007</v>
      </c>
      <c r="AC31" s="2">
        <f t="shared" si="5"/>
        <v>0.91670467483067908</v>
      </c>
      <c r="AE31" t="s">
        <v>24</v>
      </c>
      <c r="AF31">
        <v>354.55</v>
      </c>
      <c r="AG31" s="4">
        <f t="shared" si="20"/>
        <v>48192.730000000076</v>
      </c>
      <c r="AH31" s="2">
        <f t="shared" si="6"/>
        <v>0.92901970551415891</v>
      </c>
      <c r="AJ31" t="s">
        <v>24</v>
      </c>
      <c r="AK31">
        <v>294.88</v>
      </c>
      <c r="AL31" s="4">
        <f t="shared" si="21"/>
        <v>48849.180000000044</v>
      </c>
      <c r="AM31" s="2">
        <f t="shared" si="7"/>
        <v>0.94167420725508022</v>
      </c>
      <c r="AO31" t="s">
        <v>24</v>
      </c>
      <c r="AP31">
        <v>256.42999999999995</v>
      </c>
      <c r="AQ31" s="4">
        <f t="shared" si="22"/>
        <v>49613.73</v>
      </c>
      <c r="AR31" s="2">
        <f t="shared" si="8"/>
        <v>0.95641257164844129</v>
      </c>
      <c r="AT31" t="s">
        <v>24</v>
      </c>
      <c r="AU31">
        <v>148.22000000000003</v>
      </c>
      <c r="AV31" s="4">
        <f t="shared" si="23"/>
        <v>50434.510000000046</v>
      </c>
      <c r="AW31" s="2">
        <f t="shared" si="9"/>
        <v>0.97223489161022636</v>
      </c>
      <c r="AY31" t="s">
        <v>24</v>
      </c>
      <c r="AZ31">
        <v>74.61999999999999</v>
      </c>
      <c r="BA31" s="4">
        <f t="shared" si="24"/>
        <v>51322.730000000061</v>
      </c>
      <c r="BB31" s="2">
        <f t="shared" si="10"/>
        <v>0.9893572642758085</v>
      </c>
      <c r="BD31" t="s">
        <v>24</v>
      </c>
      <c r="BE31">
        <v>74.61999999999999</v>
      </c>
      <c r="BF31" s="4">
        <f t="shared" si="25"/>
        <v>51322.730000000083</v>
      </c>
      <c r="BG31" s="2">
        <f t="shared" si="11"/>
        <v>0.9893572642758085</v>
      </c>
      <c r="BI31" t="s">
        <v>24</v>
      </c>
      <c r="BJ31">
        <v>74.61999999999999</v>
      </c>
      <c r="BK31" s="4">
        <f t="shared" si="26"/>
        <v>51322.730000000076</v>
      </c>
      <c r="BL31" s="2">
        <f t="shared" si="12"/>
        <v>0.9893572642758085</v>
      </c>
      <c r="BN31" t="s">
        <v>24</v>
      </c>
      <c r="BO31">
        <v>74.61999999999999</v>
      </c>
      <c r="BP31" s="4">
        <f t="shared" si="27"/>
        <v>51322.730000000047</v>
      </c>
      <c r="BQ31" s="2">
        <f t="shared" si="13"/>
        <v>0.9893572642758085</v>
      </c>
    </row>
    <row r="32" spans="1:69" x14ac:dyDescent="0.2">
      <c r="A32" t="s">
        <v>29</v>
      </c>
      <c r="B32">
        <v>526.57999999999993</v>
      </c>
      <c r="C32" s="4">
        <f t="shared" si="14"/>
        <v>48422.389999999963</v>
      </c>
      <c r="D32" s="2">
        <f t="shared" si="0"/>
        <v>0.93344690159888721</v>
      </c>
      <c r="F32" s="6" t="s">
        <v>25</v>
      </c>
      <c r="G32" s="7">
        <v>836.46000000000015</v>
      </c>
      <c r="H32" s="4">
        <f t="shared" si="15"/>
        <v>46169.709999999992</v>
      </c>
      <c r="I32" s="2">
        <f t="shared" si="1"/>
        <v>0.89002159429179706</v>
      </c>
      <c r="K32" t="s">
        <v>25</v>
      </c>
      <c r="L32">
        <v>755.4799999999999</v>
      </c>
      <c r="M32" s="4">
        <f t="shared" si="16"/>
        <v>46604.759999999973</v>
      </c>
      <c r="N32" s="2">
        <f t="shared" si="2"/>
        <v>0.89840812941615988</v>
      </c>
      <c r="P32" t="s">
        <v>25</v>
      </c>
      <c r="Q32">
        <v>690.42</v>
      </c>
      <c r="R32" s="4">
        <f t="shared" si="17"/>
        <v>47074.829999999965</v>
      </c>
      <c r="S32" s="2">
        <f t="shared" si="3"/>
        <v>0.90746975122034157</v>
      </c>
      <c r="U32" t="s">
        <v>25</v>
      </c>
      <c r="V32">
        <v>638.8900000000001</v>
      </c>
      <c r="W32" s="4">
        <f t="shared" si="18"/>
        <v>47592.46</v>
      </c>
      <c r="X32" s="2">
        <f t="shared" si="4"/>
        <v>0.91744819548289513</v>
      </c>
      <c r="Z32" t="s">
        <v>25</v>
      </c>
      <c r="AA32">
        <v>548.92000000000007</v>
      </c>
      <c r="AB32" s="4">
        <f t="shared" si="19"/>
        <v>48102.810000000005</v>
      </c>
      <c r="AC32" s="2">
        <f t="shared" si="5"/>
        <v>0.92728630190909589</v>
      </c>
      <c r="AE32" t="s">
        <v>25</v>
      </c>
      <c r="AF32">
        <v>454.90999999999997</v>
      </c>
      <c r="AG32" s="4">
        <f t="shared" si="20"/>
        <v>48647.640000000079</v>
      </c>
      <c r="AH32" s="2">
        <f t="shared" si="6"/>
        <v>0.93778908534044081</v>
      </c>
      <c r="AJ32" t="s">
        <v>25</v>
      </c>
      <c r="AK32">
        <v>359.40999999999997</v>
      </c>
      <c r="AL32" s="4">
        <f t="shared" si="21"/>
        <v>49208.590000000047</v>
      </c>
      <c r="AM32" s="2">
        <f t="shared" si="7"/>
        <v>0.94860261683799552</v>
      </c>
      <c r="AO32" t="s">
        <v>25</v>
      </c>
      <c r="AP32">
        <v>246.35000000000002</v>
      </c>
      <c r="AQ32" s="4">
        <f t="shared" si="22"/>
        <v>49860.08</v>
      </c>
      <c r="AR32" s="2">
        <f t="shared" si="8"/>
        <v>0.96116150378931431</v>
      </c>
      <c r="AT32" t="s">
        <v>25</v>
      </c>
      <c r="AU32">
        <v>174.53</v>
      </c>
      <c r="AV32" s="4">
        <f t="shared" si="23"/>
        <v>50609.040000000045</v>
      </c>
      <c r="AW32" s="2">
        <f t="shared" si="9"/>
        <v>0.97559933701938628</v>
      </c>
      <c r="AY32" t="s">
        <v>25</v>
      </c>
      <c r="AZ32">
        <v>114.31999999999996</v>
      </c>
      <c r="BA32" s="4">
        <f t="shared" si="24"/>
        <v>51437.050000000061</v>
      </c>
      <c r="BB32" s="2">
        <f t="shared" si="10"/>
        <v>0.99156103095875792</v>
      </c>
      <c r="BD32" t="s">
        <v>25</v>
      </c>
      <c r="BE32">
        <v>114.31999999999996</v>
      </c>
      <c r="BF32" s="4">
        <f t="shared" si="25"/>
        <v>51437.050000000083</v>
      </c>
      <c r="BG32" s="2">
        <f t="shared" si="11"/>
        <v>0.99156103095875792</v>
      </c>
      <c r="BI32" t="s">
        <v>25</v>
      </c>
      <c r="BJ32">
        <v>114.31999999999996</v>
      </c>
      <c r="BK32" s="4">
        <f t="shared" si="26"/>
        <v>51437.050000000076</v>
      </c>
      <c r="BL32" s="2">
        <f t="shared" si="12"/>
        <v>0.99156103095875792</v>
      </c>
      <c r="BN32" t="s">
        <v>25</v>
      </c>
      <c r="BO32">
        <v>114.31999999999996</v>
      </c>
      <c r="BP32" s="4">
        <f t="shared" si="27"/>
        <v>51437.050000000047</v>
      </c>
      <c r="BQ32" s="2">
        <f t="shared" si="13"/>
        <v>0.99156103095875792</v>
      </c>
    </row>
    <row r="33" spans="1:69" x14ac:dyDescent="0.2">
      <c r="A33" t="s">
        <v>30</v>
      </c>
      <c r="B33">
        <v>415.18999999999977</v>
      </c>
      <c r="C33" s="4">
        <f t="shared" si="14"/>
        <v>48837.579999999965</v>
      </c>
      <c r="D33" s="2">
        <f t="shared" si="0"/>
        <v>0.94145059202133108</v>
      </c>
      <c r="F33" s="6" t="s">
        <v>26</v>
      </c>
      <c r="G33" s="7">
        <v>790.41999999999973</v>
      </c>
      <c r="H33" s="4">
        <f t="shared" si="15"/>
        <v>46960.12999999999</v>
      </c>
      <c r="I33" s="2">
        <f t="shared" si="1"/>
        <v>0.9052586592107692</v>
      </c>
      <c r="K33" t="s">
        <v>26</v>
      </c>
      <c r="L33">
        <v>723.38999999999976</v>
      </c>
      <c r="M33" s="4">
        <f t="shared" si="16"/>
        <v>47328.149999999972</v>
      </c>
      <c r="N33" s="2">
        <f t="shared" si="2"/>
        <v>0.91235304527321737</v>
      </c>
      <c r="P33" t="s">
        <v>26</v>
      </c>
      <c r="Q33">
        <v>674.22999999999979</v>
      </c>
      <c r="R33" s="4">
        <f t="shared" si="17"/>
        <v>47749.059999999969</v>
      </c>
      <c r="S33" s="2">
        <f t="shared" si="3"/>
        <v>0.92046700113850999</v>
      </c>
      <c r="U33" t="s">
        <v>26</v>
      </c>
      <c r="V33">
        <v>572.82999999999993</v>
      </c>
      <c r="W33" s="4">
        <f t="shared" si="18"/>
        <v>48165.29</v>
      </c>
      <c r="X33" s="2">
        <f t="shared" si="4"/>
        <v>0.92849073982329</v>
      </c>
      <c r="Z33" t="s">
        <v>26</v>
      </c>
      <c r="AA33">
        <v>507.12999999999982</v>
      </c>
      <c r="AB33" s="4">
        <f t="shared" si="19"/>
        <v>48609.94</v>
      </c>
      <c r="AC33" s="2">
        <f t="shared" si="5"/>
        <v>0.93706233583075571</v>
      </c>
      <c r="AE33" t="s">
        <v>26</v>
      </c>
      <c r="AF33">
        <v>430.84999999999997</v>
      </c>
      <c r="AG33" s="4">
        <f t="shared" si="20"/>
        <v>49078.490000000078</v>
      </c>
      <c r="AH33" s="2">
        <f t="shared" si="6"/>
        <v>0.94609465632844614</v>
      </c>
      <c r="AJ33" t="s">
        <v>26</v>
      </c>
      <c r="AK33">
        <v>348.06999999999994</v>
      </c>
      <c r="AL33" s="4">
        <f t="shared" si="21"/>
        <v>49556.660000000047</v>
      </c>
      <c r="AM33" s="2">
        <f t="shared" si="7"/>
        <v>0.95531242325274546</v>
      </c>
      <c r="AO33" t="s">
        <v>26</v>
      </c>
      <c r="AP33">
        <v>277.24999999999994</v>
      </c>
      <c r="AQ33" s="4">
        <f t="shared" si="22"/>
        <v>50137.33</v>
      </c>
      <c r="AR33" s="2">
        <f t="shared" si="8"/>
        <v>0.96650610064767439</v>
      </c>
      <c r="AT33" t="s">
        <v>26</v>
      </c>
      <c r="AU33">
        <v>175.71000000000004</v>
      </c>
      <c r="AV33" s="4">
        <f t="shared" si="23"/>
        <v>50784.750000000044</v>
      </c>
      <c r="AW33" s="2">
        <f t="shared" si="9"/>
        <v>0.97898652949542764</v>
      </c>
      <c r="AY33" t="s">
        <v>26</v>
      </c>
      <c r="AZ33">
        <v>111.44000000000001</v>
      </c>
      <c r="BA33" s="4">
        <f t="shared" si="24"/>
        <v>51548.490000000063</v>
      </c>
      <c r="BB33" s="2">
        <f t="shared" si="10"/>
        <v>0.99370927937677656</v>
      </c>
      <c r="BD33" t="s">
        <v>26</v>
      </c>
      <c r="BE33">
        <v>111.44000000000001</v>
      </c>
      <c r="BF33" s="4">
        <f t="shared" si="25"/>
        <v>51548.490000000085</v>
      </c>
      <c r="BG33" s="2">
        <f t="shared" si="11"/>
        <v>0.99370927937677656</v>
      </c>
      <c r="BI33" t="s">
        <v>26</v>
      </c>
      <c r="BJ33">
        <v>111.44000000000001</v>
      </c>
      <c r="BK33" s="4">
        <f t="shared" si="26"/>
        <v>51548.490000000078</v>
      </c>
      <c r="BL33" s="2">
        <f t="shared" si="12"/>
        <v>0.99370927937677656</v>
      </c>
      <c r="BN33" t="s">
        <v>26</v>
      </c>
      <c r="BO33">
        <v>111.44000000000001</v>
      </c>
      <c r="BP33" s="4">
        <f t="shared" si="27"/>
        <v>51548.490000000049</v>
      </c>
      <c r="BQ33" s="2">
        <f t="shared" si="13"/>
        <v>0.99370927937677656</v>
      </c>
    </row>
    <row r="34" spans="1:69" x14ac:dyDescent="0.2">
      <c r="A34" t="s">
        <v>31</v>
      </c>
      <c r="B34">
        <v>436.88000000000005</v>
      </c>
      <c r="C34" s="4">
        <f t="shared" si="14"/>
        <v>49274.459999999963</v>
      </c>
      <c r="D34" s="2">
        <f t="shared" si="0"/>
        <v>0.94987240437653531</v>
      </c>
      <c r="F34" s="6" t="s">
        <v>27</v>
      </c>
      <c r="G34" s="7">
        <v>564.1</v>
      </c>
      <c r="H34" s="4">
        <f t="shared" si="15"/>
        <v>47524.229999999989</v>
      </c>
      <c r="I34" s="2">
        <f t="shared" si="1"/>
        <v>0.91613291381059236</v>
      </c>
      <c r="K34" t="s">
        <v>27</v>
      </c>
      <c r="L34">
        <v>545.47</v>
      </c>
      <c r="M34" s="4">
        <f t="shared" si="16"/>
        <v>47873.619999999974</v>
      </c>
      <c r="N34" s="2">
        <f t="shared" si="2"/>
        <v>0.92286816609676914</v>
      </c>
      <c r="P34" t="s">
        <v>27</v>
      </c>
      <c r="Q34">
        <v>487.38000000000005</v>
      </c>
      <c r="R34" s="4">
        <f t="shared" si="17"/>
        <v>48236.439999999966</v>
      </c>
      <c r="S34" s="2">
        <f t="shared" si="3"/>
        <v>0.92986231084753646</v>
      </c>
      <c r="U34" t="s">
        <v>27</v>
      </c>
      <c r="V34">
        <v>407.59</v>
      </c>
      <c r="W34" s="4">
        <f t="shared" si="18"/>
        <v>48572.88</v>
      </c>
      <c r="X34" s="2">
        <f t="shared" si="4"/>
        <v>0.93634792371327746</v>
      </c>
      <c r="Z34" t="s">
        <v>27</v>
      </c>
      <c r="AA34">
        <v>376.12</v>
      </c>
      <c r="AB34" s="4">
        <f t="shared" si="19"/>
        <v>48986.060000000005</v>
      </c>
      <c r="AC34" s="2">
        <f t="shared" si="5"/>
        <v>0.94431286701332173</v>
      </c>
      <c r="AE34" t="s">
        <v>27</v>
      </c>
      <c r="AF34">
        <v>315.79000000000008</v>
      </c>
      <c r="AG34" s="4">
        <f t="shared" si="20"/>
        <v>49394.280000000079</v>
      </c>
      <c r="AH34" s="2">
        <f t="shared" si="6"/>
        <v>0.95218219552376282</v>
      </c>
      <c r="AJ34" t="s">
        <v>27</v>
      </c>
      <c r="AK34">
        <v>240.94</v>
      </c>
      <c r="AL34" s="4">
        <f t="shared" si="21"/>
        <v>49797.600000000049</v>
      </c>
      <c r="AM34" s="2">
        <f t="shared" si="7"/>
        <v>0.95995706587511986</v>
      </c>
      <c r="AO34" t="s">
        <v>27</v>
      </c>
      <c r="AP34">
        <v>139.79</v>
      </c>
      <c r="AQ34" s="4">
        <f t="shared" si="22"/>
        <v>50277.120000000003</v>
      </c>
      <c r="AR34" s="2">
        <f t="shared" si="8"/>
        <v>0.96920085698610614</v>
      </c>
      <c r="AT34" t="s">
        <v>27</v>
      </c>
      <c r="AU34">
        <v>72.570000000000007</v>
      </c>
      <c r="AV34" s="4">
        <f t="shared" si="23"/>
        <v>50857.320000000043</v>
      </c>
      <c r="AW34" s="2">
        <f t="shared" si="9"/>
        <v>0.98038547410863308</v>
      </c>
      <c r="AY34" t="s">
        <v>27</v>
      </c>
      <c r="AZ34">
        <v>32.31</v>
      </c>
      <c r="BA34" s="4">
        <f t="shared" si="24"/>
        <v>51580.800000000061</v>
      </c>
      <c r="BB34" s="2">
        <f t="shared" si="10"/>
        <v>0.99433212491146949</v>
      </c>
      <c r="BD34" t="s">
        <v>27</v>
      </c>
      <c r="BE34">
        <v>32.31</v>
      </c>
      <c r="BF34" s="4">
        <f t="shared" si="25"/>
        <v>51580.800000000083</v>
      </c>
      <c r="BG34" s="2">
        <f t="shared" si="11"/>
        <v>0.99433212491146949</v>
      </c>
      <c r="BI34" t="s">
        <v>27</v>
      </c>
      <c r="BJ34">
        <v>32.31</v>
      </c>
      <c r="BK34" s="4">
        <f t="shared" si="26"/>
        <v>51580.800000000076</v>
      </c>
      <c r="BL34" s="2">
        <f t="shared" si="12"/>
        <v>0.99433212491146949</v>
      </c>
      <c r="BN34" t="s">
        <v>27</v>
      </c>
      <c r="BO34">
        <v>32.31</v>
      </c>
      <c r="BP34" s="4">
        <f t="shared" si="27"/>
        <v>51580.800000000047</v>
      </c>
      <c r="BQ34" s="2">
        <f t="shared" si="13"/>
        <v>0.99433212491146949</v>
      </c>
    </row>
    <row r="35" spans="1:69" x14ac:dyDescent="0.2">
      <c r="A35" t="s">
        <v>32</v>
      </c>
      <c r="B35">
        <v>351.20999999999981</v>
      </c>
      <c r="C35" s="4">
        <f t="shared" si="14"/>
        <v>49625.669999999962</v>
      </c>
      <c r="D35" s="2">
        <f t="shared" si="0"/>
        <v>0.95664274112180014</v>
      </c>
      <c r="F35" s="6" t="s">
        <v>28</v>
      </c>
      <c r="G35" s="7">
        <v>617.36</v>
      </c>
      <c r="H35" s="4">
        <f t="shared" si="15"/>
        <v>48141.589999999989</v>
      </c>
      <c r="I35" s="2">
        <f t="shared" si="1"/>
        <v>0.92803387076812982</v>
      </c>
      <c r="K35" t="s">
        <v>28</v>
      </c>
      <c r="L35">
        <v>552.82000000000005</v>
      </c>
      <c r="M35" s="4">
        <f t="shared" si="16"/>
        <v>48426.439999999973</v>
      </c>
      <c r="N35" s="2">
        <f t="shared" si="2"/>
        <v>0.93352497415894653</v>
      </c>
      <c r="P35" t="s">
        <v>28</v>
      </c>
      <c r="Q35">
        <v>487.74999999999989</v>
      </c>
      <c r="R35" s="4">
        <f t="shared" si="17"/>
        <v>48724.189999999966</v>
      </c>
      <c r="S35" s="2">
        <f t="shared" si="3"/>
        <v>0.93926475311143254</v>
      </c>
      <c r="U35" t="s">
        <v>28</v>
      </c>
      <c r="V35">
        <v>455.53999999999991</v>
      </c>
      <c r="W35" s="4">
        <f t="shared" si="18"/>
        <v>49028.42</v>
      </c>
      <c r="X35" s="2">
        <f t="shared" si="4"/>
        <v>0.94512944816001287</v>
      </c>
      <c r="Z35" t="s">
        <v>28</v>
      </c>
      <c r="AA35">
        <v>374.8</v>
      </c>
      <c r="AB35" s="4">
        <f t="shared" si="19"/>
        <v>49360.860000000008</v>
      </c>
      <c r="AC35" s="2">
        <f t="shared" si="5"/>
        <v>0.95153795232446126</v>
      </c>
      <c r="AE35" t="s">
        <v>28</v>
      </c>
      <c r="AF35">
        <v>293.94000000000005</v>
      </c>
      <c r="AG35" s="4">
        <f t="shared" si="20"/>
        <v>49688.220000000081</v>
      </c>
      <c r="AH35" s="2">
        <f t="shared" si="6"/>
        <v>0.9578485284382674</v>
      </c>
      <c r="AJ35" t="s">
        <v>28</v>
      </c>
      <c r="AK35">
        <v>244.85999999999996</v>
      </c>
      <c r="AL35" s="4">
        <f t="shared" si="21"/>
        <v>50042.46000000005</v>
      </c>
      <c r="AM35" s="2">
        <f t="shared" si="7"/>
        <v>0.9646772750247613</v>
      </c>
      <c r="AO35" t="s">
        <v>28</v>
      </c>
      <c r="AP35">
        <v>220.37999999999997</v>
      </c>
      <c r="AQ35" s="4">
        <f t="shared" si="22"/>
        <v>50497.5</v>
      </c>
      <c r="AR35" s="2">
        <f t="shared" si="8"/>
        <v>0.97344916088383526</v>
      </c>
      <c r="AT35" t="s">
        <v>28</v>
      </c>
      <c r="AU35">
        <v>117.85</v>
      </c>
      <c r="AV35" s="4">
        <f t="shared" si="23"/>
        <v>50975.170000000042</v>
      </c>
      <c r="AW35" s="2">
        <f t="shared" si="9"/>
        <v>0.98265728922047346</v>
      </c>
      <c r="AY35" t="s">
        <v>28</v>
      </c>
      <c r="AZ35">
        <v>74.580000000000013</v>
      </c>
      <c r="BA35" s="4">
        <f t="shared" si="24"/>
        <v>51655.380000000063</v>
      </c>
      <c r="BB35" s="2">
        <f t="shared" si="10"/>
        <v>0.99576981664707465</v>
      </c>
      <c r="BD35" t="s">
        <v>28</v>
      </c>
      <c r="BE35">
        <v>74.580000000000013</v>
      </c>
      <c r="BF35" s="4">
        <f t="shared" si="25"/>
        <v>51655.380000000085</v>
      </c>
      <c r="BG35" s="2">
        <f t="shared" si="11"/>
        <v>0.99576981664707465</v>
      </c>
      <c r="BI35" t="s">
        <v>28</v>
      </c>
      <c r="BJ35">
        <v>74.580000000000013</v>
      </c>
      <c r="BK35" s="4">
        <f t="shared" si="26"/>
        <v>51655.380000000077</v>
      </c>
      <c r="BL35" s="2">
        <f t="shared" si="12"/>
        <v>0.99576981664707465</v>
      </c>
      <c r="BN35" t="s">
        <v>28</v>
      </c>
      <c r="BO35">
        <v>74.580000000000013</v>
      </c>
      <c r="BP35" s="4">
        <f t="shared" si="27"/>
        <v>51655.380000000048</v>
      </c>
      <c r="BQ35" s="2">
        <f t="shared" si="13"/>
        <v>0.99576981664707453</v>
      </c>
    </row>
    <row r="36" spans="1:69" x14ac:dyDescent="0.2">
      <c r="A36" t="s">
        <v>33</v>
      </c>
      <c r="B36">
        <v>227.42999999999998</v>
      </c>
      <c r="C36" s="4">
        <f t="shared" si="14"/>
        <v>49853.099999999962</v>
      </c>
      <c r="D36" s="2">
        <f t="shared" si="0"/>
        <v>0.96102694910555797</v>
      </c>
      <c r="F36" s="6" t="s">
        <v>29</v>
      </c>
      <c r="G36" s="7">
        <v>444.81999999999988</v>
      </c>
      <c r="H36" s="4">
        <f t="shared" si="15"/>
        <v>48586.409999999989</v>
      </c>
      <c r="I36" s="2">
        <f t="shared" si="1"/>
        <v>0.93660874389540039</v>
      </c>
      <c r="K36" t="s">
        <v>29</v>
      </c>
      <c r="L36">
        <v>411.6599999999998</v>
      </c>
      <c r="M36" s="4">
        <f t="shared" si="16"/>
        <v>48838.099999999969</v>
      </c>
      <c r="N36" s="2">
        <f t="shared" si="2"/>
        <v>0.94146061615249932</v>
      </c>
      <c r="P36" t="s">
        <v>29</v>
      </c>
      <c r="Q36">
        <v>377.80999999999989</v>
      </c>
      <c r="R36" s="4">
        <f t="shared" si="17"/>
        <v>49101.999999999964</v>
      </c>
      <c r="S36" s="2">
        <f t="shared" si="3"/>
        <v>0.94654786272029467</v>
      </c>
      <c r="U36" t="s">
        <v>29</v>
      </c>
      <c r="V36">
        <v>340.34</v>
      </c>
      <c r="W36" s="4">
        <f t="shared" si="18"/>
        <v>49368.759999999995</v>
      </c>
      <c r="X36" s="2">
        <f t="shared" si="4"/>
        <v>0.95169024200951435</v>
      </c>
      <c r="Z36" t="s">
        <v>29</v>
      </c>
      <c r="AA36">
        <v>268.35999999999996</v>
      </c>
      <c r="AB36" s="4">
        <f t="shared" si="19"/>
        <v>49629.220000000008</v>
      </c>
      <c r="AC36" s="2">
        <f t="shared" si="5"/>
        <v>0.95671117509419812</v>
      </c>
      <c r="AE36" t="s">
        <v>29</v>
      </c>
      <c r="AF36">
        <v>213.16000000000003</v>
      </c>
      <c r="AG36" s="4">
        <f t="shared" si="20"/>
        <v>49901.380000000085</v>
      </c>
      <c r="AH36" s="2">
        <f t="shared" si="6"/>
        <v>0.96195765113016307</v>
      </c>
      <c r="AJ36" t="s">
        <v>29</v>
      </c>
      <c r="AK36">
        <v>174.07</v>
      </c>
      <c r="AL36" s="4">
        <f t="shared" si="21"/>
        <v>50216.53000000005</v>
      </c>
      <c r="AM36" s="2">
        <f t="shared" si="7"/>
        <v>0.96803285293327257</v>
      </c>
      <c r="AO36" t="s">
        <v>29</v>
      </c>
      <c r="AP36">
        <v>106.72</v>
      </c>
      <c r="AQ36" s="4">
        <f t="shared" si="22"/>
        <v>50604.22</v>
      </c>
      <c r="AR36" s="2">
        <f t="shared" si="8"/>
        <v>0.97550642103432827</v>
      </c>
      <c r="AT36" t="s">
        <v>29</v>
      </c>
      <c r="AU36">
        <v>64.06</v>
      </c>
      <c r="AV36" s="4">
        <f t="shared" si="23"/>
        <v>51039.23000000004</v>
      </c>
      <c r="AW36" s="2">
        <f t="shared" si="9"/>
        <v>0.9838921850716783</v>
      </c>
      <c r="AY36" t="s">
        <v>29</v>
      </c>
      <c r="AZ36">
        <v>21.069999999999997</v>
      </c>
      <c r="BA36" s="4">
        <f t="shared" si="24"/>
        <v>51676.450000000063</v>
      </c>
      <c r="BB36" s="2">
        <f t="shared" si="10"/>
        <v>0.99617598673113461</v>
      </c>
      <c r="BD36" t="s">
        <v>29</v>
      </c>
      <c r="BE36">
        <v>21.069999999999997</v>
      </c>
      <c r="BF36" s="4">
        <f t="shared" si="25"/>
        <v>51676.450000000084</v>
      </c>
      <c r="BG36" s="2">
        <f t="shared" si="11"/>
        <v>0.99617598673113461</v>
      </c>
      <c r="BI36" t="s">
        <v>29</v>
      </c>
      <c r="BJ36">
        <v>21.069999999999997</v>
      </c>
      <c r="BK36" s="4">
        <f t="shared" si="26"/>
        <v>51676.450000000077</v>
      </c>
      <c r="BL36" s="2">
        <f t="shared" si="12"/>
        <v>0.99617598673113461</v>
      </c>
      <c r="BN36" t="s">
        <v>29</v>
      </c>
      <c r="BO36">
        <v>21.069999999999997</v>
      </c>
      <c r="BP36" s="4">
        <f t="shared" si="27"/>
        <v>51676.450000000048</v>
      </c>
      <c r="BQ36" s="2">
        <f t="shared" si="13"/>
        <v>0.99617598673113461</v>
      </c>
    </row>
    <row r="37" spans="1:69" x14ac:dyDescent="0.2">
      <c r="A37" t="s">
        <v>34</v>
      </c>
      <c r="B37">
        <v>287.39000000000004</v>
      </c>
      <c r="C37" s="4">
        <f t="shared" si="14"/>
        <v>50140.489999999962</v>
      </c>
      <c r="D37" s="2">
        <f t="shared" si="0"/>
        <v>0.96656701652169552</v>
      </c>
      <c r="F37" s="6" t="s">
        <v>30</v>
      </c>
      <c r="G37" s="7">
        <v>395.79999999999995</v>
      </c>
      <c r="H37" s="4">
        <f t="shared" si="15"/>
        <v>48982.209999999992</v>
      </c>
      <c r="I37" s="2">
        <f t="shared" si="1"/>
        <v>0.94423864988832729</v>
      </c>
      <c r="K37" t="s">
        <v>30</v>
      </c>
      <c r="L37">
        <v>349.67</v>
      </c>
      <c r="M37" s="4">
        <f t="shared" si="16"/>
        <v>49187.769999999968</v>
      </c>
      <c r="N37" s="2">
        <f t="shared" si="2"/>
        <v>0.94820126604776644</v>
      </c>
      <c r="P37" t="s">
        <v>30</v>
      </c>
      <c r="Q37">
        <v>318.64000000000004</v>
      </c>
      <c r="R37" s="4">
        <f t="shared" si="17"/>
        <v>49420.639999999963</v>
      </c>
      <c r="S37" s="2">
        <f t="shared" si="3"/>
        <v>0.95269034186528256</v>
      </c>
      <c r="U37" t="s">
        <v>30</v>
      </c>
      <c r="V37">
        <v>267.24000000000007</v>
      </c>
      <c r="W37" s="4">
        <f t="shared" si="18"/>
        <v>49635.999999999993</v>
      </c>
      <c r="X37" s="2">
        <f t="shared" si="4"/>
        <v>0.95684187434288914</v>
      </c>
      <c r="Z37" t="s">
        <v>30</v>
      </c>
      <c r="AA37">
        <v>241.16000000000005</v>
      </c>
      <c r="AB37" s="4">
        <f t="shared" si="19"/>
        <v>49870.380000000012</v>
      </c>
      <c r="AC37" s="2">
        <f t="shared" si="5"/>
        <v>0.96136005869514363</v>
      </c>
      <c r="AE37" t="s">
        <v>30</v>
      </c>
      <c r="AF37">
        <v>184.4</v>
      </c>
      <c r="AG37" s="4">
        <f t="shared" si="20"/>
        <v>50085.780000000086</v>
      </c>
      <c r="AH37" s="2">
        <f t="shared" si="6"/>
        <v>0.96551236225976322</v>
      </c>
      <c r="AJ37" t="s">
        <v>30</v>
      </c>
      <c r="AK37">
        <v>139.22999999999999</v>
      </c>
      <c r="AL37" s="4">
        <f t="shared" si="21"/>
        <v>50355.760000000053</v>
      </c>
      <c r="AM37" s="2">
        <f t="shared" si="7"/>
        <v>0.97071681405352328</v>
      </c>
      <c r="AO37" t="s">
        <v>30</v>
      </c>
      <c r="AP37">
        <v>93.17</v>
      </c>
      <c r="AQ37" s="4">
        <f t="shared" si="22"/>
        <v>50697.39</v>
      </c>
      <c r="AR37" s="2">
        <f t="shared" si="8"/>
        <v>0.9773024754591918</v>
      </c>
      <c r="AT37" t="s">
        <v>30</v>
      </c>
      <c r="AU37">
        <v>46.89</v>
      </c>
      <c r="AV37" s="4">
        <f t="shared" si="23"/>
        <v>51086.120000000039</v>
      </c>
      <c r="AW37" s="2">
        <f t="shared" si="9"/>
        <v>0.98479609182258365</v>
      </c>
      <c r="AY37" t="s">
        <v>30</v>
      </c>
      <c r="AZ37">
        <v>22.840000000000003</v>
      </c>
      <c r="BA37" s="4">
        <f t="shared" si="24"/>
        <v>51699.290000000059</v>
      </c>
      <c r="BB37" s="2">
        <f t="shared" si="10"/>
        <v>0.99661627741551673</v>
      </c>
      <c r="BD37" t="s">
        <v>30</v>
      </c>
      <c r="BE37">
        <v>22.840000000000003</v>
      </c>
      <c r="BF37" s="4">
        <f t="shared" si="25"/>
        <v>51699.290000000081</v>
      </c>
      <c r="BG37" s="2">
        <f t="shared" si="11"/>
        <v>0.99661627741551673</v>
      </c>
      <c r="BI37" t="s">
        <v>30</v>
      </c>
      <c r="BJ37">
        <v>22.840000000000003</v>
      </c>
      <c r="BK37" s="4">
        <f t="shared" si="26"/>
        <v>51699.290000000074</v>
      </c>
      <c r="BL37" s="2">
        <f t="shared" si="12"/>
        <v>0.99661627741551673</v>
      </c>
      <c r="BN37" t="s">
        <v>30</v>
      </c>
      <c r="BO37">
        <v>22.840000000000003</v>
      </c>
      <c r="BP37" s="4">
        <f t="shared" si="27"/>
        <v>51699.290000000045</v>
      </c>
      <c r="BQ37" s="2">
        <f t="shared" si="13"/>
        <v>0.99661627741551673</v>
      </c>
    </row>
    <row r="38" spans="1:69" x14ac:dyDescent="0.2">
      <c r="A38" t="s">
        <v>35</v>
      </c>
      <c r="B38">
        <v>162.97999999999996</v>
      </c>
      <c r="C38" s="4">
        <f t="shared" si="14"/>
        <v>50303.469999999965</v>
      </c>
      <c r="D38" s="2">
        <f t="shared" si="0"/>
        <v>0.96970881055587255</v>
      </c>
      <c r="F38" s="6" t="s">
        <v>31</v>
      </c>
      <c r="G38" s="7">
        <v>416.84999999999991</v>
      </c>
      <c r="H38" s="4">
        <f t="shared" si="15"/>
        <v>49399.05999999999</v>
      </c>
      <c r="I38" s="2">
        <f t="shared" si="1"/>
        <v>0.9522743404218077</v>
      </c>
      <c r="K38" t="s">
        <v>31</v>
      </c>
      <c r="L38">
        <v>378.25999999999993</v>
      </c>
      <c r="M38" s="4">
        <f t="shared" si="16"/>
        <v>49566.02999999997</v>
      </c>
      <c r="N38" s="2">
        <f t="shared" si="2"/>
        <v>0.95549305038552423</v>
      </c>
      <c r="P38" t="s">
        <v>31</v>
      </c>
      <c r="Q38">
        <v>346.73999999999995</v>
      </c>
      <c r="R38" s="4">
        <f t="shared" si="17"/>
        <v>49767.379999999961</v>
      </c>
      <c r="S38" s="2">
        <f t="shared" si="3"/>
        <v>0.95937450963685267</v>
      </c>
      <c r="U38" t="s">
        <v>31</v>
      </c>
      <c r="V38">
        <v>311.70999999999987</v>
      </c>
      <c r="W38" s="4">
        <f t="shared" si="18"/>
        <v>49947.709999999992</v>
      </c>
      <c r="X38" s="2">
        <f t="shared" si="4"/>
        <v>0.96285076266288716</v>
      </c>
      <c r="Z38" t="s">
        <v>31</v>
      </c>
      <c r="AA38">
        <v>297.55999999999995</v>
      </c>
      <c r="AB38" s="4">
        <f t="shared" si="19"/>
        <v>50167.94000000001</v>
      </c>
      <c r="AC38" s="2">
        <f t="shared" si="5"/>
        <v>0.96709617498431821</v>
      </c>
      <c r="AE38" t="s">
        <v>31</v>
      </c>
      <c r="AF38">
        <v>256.28000000000003</v>
      </c>
      <c r="AG38" s="4">
        <f t="shared" si="20"/>
        <v>50342.060000000085</v>
      </c>
      <c r="AH38" s="2">
        <f t="shared" si="6"/>
        <v>0.97045271675159561</v>
      </c>
      <c r="AJ38" t="s">
        <v>31</v>
      </c>
      <c r="AK38">
        <v>217.40999999999997</v>
      </c>
      <c r="AL38" s="4">
        <f t="shared" si="21"/>
        <v>50573.170000000056</v>
      </c>
      <c r="AM38" s="2">
        <f t="shared" si="7"/>
        <v>0.97490786474054258</v>
      </c>
      <c r="AO38" t="s">
        <v>31</v>
      </c>
      <c r="AP38">
        <v>127.12999999999998</v>
      </c>
      <c r="AQ38" s="4">
        <f t="shared" si="22"/>
        <v>50824.52</v>
      </c>
      <c r="AR38" s="2">
        <f t="shared" si="8"/>
        <v>0.97975318275803158</v>
      </c>
      <c r="AT38" t="s">
        <v>31</v>
      </c>
      <c r="AU38">
        <v>83.13</v>
      </c>
      <c r="AV38" s="4">
        <f t="shared" si="23"/>
        <v>51169.250000000036</v>
      </c>
      <c r="AW38" s="2">
        <f t="shared" si="9"/>
        <v>0.98639860340720209</v>
      </c>
      <c r="AY38" t="s">
        <v>31</v>
      </c>
      <c r="AZ38">
        <v>18.62</v>
      </c>
      <c r="BA38" s="4">
        <f t="shared" si="24"/>
        <v>51717.910000000062</v>
      </c>
      <c r="BB38" s="2">
        <f t="shared" si="10"/>
        <v>0.99697521842003489</v>
      </c>
      <c r="BD38" t="s">
        <v>31</v>
      </c>
      <c r="BE38">
        <v>18.62</v>
      </c>
      <c r="BF38" s="4">
        <f t="shared" si="25"/>
        <v>51717.910000000084</v>
      </c>
      <c r="BG38" s="2">
        <f t="shared" si="11"/>
        <v>0.99697521842003489</v>
      </c>
      <c r="BI38" t="s">
        <v>31</v>
      </c>
      <c r="BJ38">
        <v>18.62</v>
      </c>
      <c r="BK38" s="4">
        <f t="shared" si="26"/>
        <v>51717.910000000076</v>
      </c>
      <c r="BL38" s="2">
        <f t="shared" si="12"/>
        <v>0.99697521842003489</v>
      </c>
      <c r="BN38" t="s">
        <v>31</v>
      </c>
      <c r="BO38">
        <v>18.62</v>
      </c>
      <c r="BP38" s="4">
        <f t="shared" si="27"/>
        <v>51717.910000000047</v>
      </c>
      <c r="BQ38" s="2">
        <f t="shared" si="13"/>
        <v>0.99697521842003489</v>
      </c>
    </row>
    <row r="39" spans="1:69" x14ac:dyDescent="0.2">
      <c r="A39" t="s">
        <v>36</v>
      </c>
      <c r="B39">
        <v>178.11000000000004</v>
      </c>
      <c r="C39" s="4">
        <f t="shared" si="14"/>
        <v>50481.579999999965</v>
      </c>
      <c r="D39" s="2">
        <f t="shared" si="0"/>
        <v>0.97314226825268957</v>
      </c>
      <c r="F39" s="6" t="s">
        <v>32</v>
      </c>
      <c r="G39" s="7">
        <v>320.71999999999997</v>
      </c>
      <c r="H39" s="4">
        <f t="shared" si="15"/>
        <v>49719.779999999992</v>
      </c>
      <c r="I39" s="2">
        <f t="shared" si="1"/>
        <v>0.95845691609146788</v>
      </c>
      <c r="K39" t="s">
        <v>32</v>
      </c>
      <c r="L39">
        <v>291.41999999999996</v>
      </c>
      <c r="M39" s="4">
        <f t="shared" si="16"/>
        <v>49857.449999999968</v>
      </c>
      <c r="N39" s="2">
        <f t="shared" si="2"/>
        <v>0.9611108048182142</v>
      </c>
      <c r="P39" t="s">
        <v>32</v>
      </c>
      <c r="Q39">
        <v>238.40999999999997</v>
      </c>
      <c r="R39" s="4">
        <f t="shared" si="17"/>
        <v>50005.789999999964</v>
      </c>
      <c r="S39" s="2">
        <f t="shared" si="3"/>
        <v>0.96397038100565935</v>
      </c>
      <c r="U39" t="s">
        <v>32</v>
      </c>
      <c r="V39">
        <v>226.42</v>
      </c>
      <c r="W39" s="4">
        <f t="shared" si="18"/>
        <v>50174.12999999999</v>
      </c>
      <c r="X39" s="2">
        <f t="shared" si="4"/>
        <v>0.96721550069956852</v>
      </c>
      <c r="Z39" t="s">
        <v>32</v>
      </c>
      <c r="AA39">
        <v>198.57</v>
      </c>
      <c r="AB39" s="4">
        <f t="shared" si="19"/>
        <v>50366.510000000009</v>
      </c>
      <c r="AC39" s="2">
        <f t="shared" si="5"/>
        <v>0.97092404368824814</v>
      </c>
      <c r="AE39" t="s">
        <v>32</v>
      </c>
      <c r="AF39">
        <v>191.63</v>
      </c>
      <c r="AG39" s="4">
        <f t="shared" si="20"/>
        <v>50533.690000000082</v>
      </c>
      <c r="AH39" s="2">
        <f t="shared" si="6"/>
        <v>0.97414680185878244</v>
      </c>
      <c r="AJ39" t="s">
        <v>32</v>
      </c>
      <c r="AK39">
        <v>152.95999999999998</v>
      </c>
      <c r="AL39" s="4">
        <f t="shared" si="21"/>
        <v>50726.130000000056</v>
      </c>
      <c r="AM39" s="2">
        <f t="shared" si="7"/>
        <v>0.97785650147798087</v>
      </c>
      <c r="AO39" t="s">
        <v>32</v>
      </c>
      <c r="AP39">
        <v>120.99000000000001</v>
      </c>
      <c r="AQ39" s="4">
        <f t="shared" si="22"/>
        <v>50945.509999999995</v>
      </c>
      <c r="AR39" s="2">
        <f t="shared" si="8"/>
        <v>0.98208552820038675</v>
      </c>
      <c r="AT39" t="s">
        <v>32</v>
      </c>
      <c r="AU39">
        <v>77.490000000000009</v>
      </c>
      <c r="AV39" s="4">
        <f t="shared" si="23"/>
        <v>51246.740000000034</v>
      </c>
      <c r="AW39" s="2">
        <f t="shared" si="9"/>
        <v>0.98789239172299759</v>
      </c>
      <c r="AY39" t="s">
        <v>32</v>
      </c>
      <c r="AZ39">
        <v>29.82</v>
      </c>
      <c r="BA39" s="4">
        <f t="shared" si="24"/>
        <v>51747.730000000061</v>
      </c>
      <c r="BB39" s="2">
        <f t="shared" si="10"/>
        <v>0.99755006378817312</v>
      </c>
      <c r="BD39" t="s">
        <v>32</v>
      </c>
      <c r="BE39">
        <v>29.82</v>
      </c>
      <c r="BF39" s="4">
        <f t="shared" si="25"/>
        <v>51747.730000000083</v>
      </c>
      <c r="BG39" s="2">
        <f t="shared" si="11"/>
        <v>0.99755006378817312</v>
      </c>
      <c r="BI39" t="s">
        <v>32</v>
      </c>
      <c r="BJ39">
        <v>29.82</v>
      </c>
      <c r="BK39" s="4">
        <f t="shared" si="26"/>
        <v>51747.730000000076</v>
      </c>
      <c r="BL39" s="2">
        <f t="shared" si="12"/>
        <v>0.99755006378817312</v>
      </c>
      <c r="BN39" t="s">
        <v>32</v>
      </c>
      <c r="BO39">
        <v>29.82</v>
      </c>
      <c r="BP39" s="4">
        <f t="shared" si="27"/>
        <v>51747.730000000047</v>
      </c>
      <c r="BQ39" s="2">
        <f t="shared" si="13"/>
        <v>0.99755006378817312</v>
      </c>
    </row>
    <row r="40" spans="1:69" x14ac:dyDescent="0.2">
      <c r="A40" t="s">
        <v>37</v>
      </c>
      <c r="B40">
        <v>150.52999999999997</v>
      </c>
      <c r="C40" s="4">
        <f t="shared" si="14"/>
        <v>50632.109999999964</v>
      </c>
      <c r="D40" s="2">
        <f t="shared" si="0"/>
        <v>0.9760440614540925</v>
      </c>
      <c r="F40" s="6" t="s">
        <v>33</v>
      </c>
      <c r="G40" s="7">
        <v>221.22</v>
      </c>
      <c r="H40" s="4">
        <f t="shared" si="15"/>
        <v>49940.999999999993</v>
      </c>
      <c r="I40" s="2">
        <f t="shared" si="1"/>
        <v>0.96272141281646861</v>
      </c>
      <c r="K40" t="s">
        <v>33</v>
      </c>
      <c r="L40">
        <v>209.82999999999998</v>
      </c>
      <c r="M40" s="4">
        <f t="shared" si="16"/>
        <v>50067.27999999997</v>
      </c>
      <c r="N40" s="2">
        <f t="shared" si="2"/>
        <v>0.96515573451628356</v>
      </c>
      <c r="P40" t="s">
        <v>33</v>
      </c>
      <c r="Q40">
        <v>175.72</v>
      </c>
      <c r="R40" s="4">
        <f t="shared" si="17"/>
        <v>50181.509999999966</v>
      </c>
      <c r="S40" s="2">
        <f t="shared" si="3"/>
        <v>0.96735776625345404</v>
      </c>
      <c r="U40" t="s">
        <v>33</v>
      </c>
      <c r="V40">
        <v>162.04000000000002</v>
      </c>
      <c r="W40" s="4">
        <f t="shared" si="18"/>
        <v>50336.169999999991</v>
      </c>
      <c r="X40" s="2">
        <f t="shared" si="4"/>
        <v>0.97033917418894156</v>
      </c>
      <c r="Z40" t="s">
        <v>33</v>
      </c>
      <c r="AA40">
        <v>122.36000000000004</v>
      </c>
      <c r="AB40" s="4">
        <f t="shared" si="19"/>
        <v>50488.87000000001</v>
      </c>
      <c r="AC40" s="2">
        <f t="shared" si="5"/>
        <v>0.97328279886079627</v>
      </c>
      <c r="AE40" t="s">
        <v>33</v>
      </c>
      <c r="AF40">
        <v>70.040000000000006</v>
      </c>
      <c r="AG40" s="4">
        <f t="shared" si="20"/>
        <v>50603.730000000083</v>
      </c>
      <c r="AH40" s="2">
        <f t="shared" si="6"/>
        <v>0.97549697521842016</v>
      </c>
      <c r="AJ40" t="s">
        <v>33</v>
      </c>
      <c r="AK40">
        <v>62.429999999999993</v>
      </c>
      <c r="AL40" s="4">
        <f t="shared" si="21"/>
        <v>50788.560000000056</v>
      </c>
      <c r="AM40" s="2">
        <f t="shared" si="7"/>
        <v>0.97905997553340895</v>
      </c>
      <c r="AO40" t="s">
        <v>33</v>
      </c>
      <c r="AP40">
        <v>38.539999999999992</v>
      </c>
      <c r="AQ40" s="4">
        <f t="shared" si="22"/>
        <v>50984.049999999996</v>
      </c>
      <c r="AR40" s="2">
        <f t="shared" si="8"/>
        <v>0.98282847053734335</v>
      </c>
      <c r="AT40" t="s">
        <v>33</v>
      </c>
      <c r="AU40">
        <v>29.34</v>
      </c>
      <c r="AV40" s="4">
        <f t="shared" si="23"/>
        <v>51276.080000000031</v>
      </c>
      <c r="AW40" s="2">
        <f t="shared" si="9"/>
        <v>0.9884579840469806</v>
      </c>
      <c r="AY40" t="s">
        <v>33</v>
      </c>
      <c r="AZ40">
        <v>11.19</v>
      </c>
      <c r="BA40" s="4">
        <f t="shared" si="24"/>
        <v>51758.920000000064</v>
      </c>
      <c r="BB40" s="2">
        <f t="shared" si="10"/>
        <v>0.99776577538003985</v>
      </c>
      <c r="BD40" t="s">
        <v>33</v>
      </c>
      <c r="BE40">
        <v>11.19</v>
      </c>
      <c r="BF40" s="4">
        <f t="shared" si="25"/>
        <v>51758.920000000086</v>
      </c>
      <c r="BG40" s="2">
        <f t="shared" si="11"/>
        <v>0.99776577538003985</v>
      </c>
      <c r="BI40" t="s">
        <v>33</v>
      </c>
      <c r="BJ40">
        <v>11.19</v>
      </c>
      <c r="BK40" s="4">
        <f t="shared" si="26"/>
        <v>51758.920000000078</v>
      </c>
      <c r="BL40" s="2">
        <f t="shared" si="12"/>
        <v>0.99776577538003985</v>
      </c>
      <c r="BN40" t="s">
        <v>33</v>
      </c>
      <c r="BO40">
        <v>11.19</v>
      </c>
      <c r="BP40" s="4">
        <f t="shared" si="27"/>
        <v>51758.920000000049</v>
      </c>
      <c r="BQ40" s="2">
        <f t="shared" si="13"/>
        <v>0.99776577538003985</v>
      </c>
    </row>
    <row r="41" spans="1:69" x14ac:dyDescent="0.2">
      <c r="A41" t="s">
        <v>38</v>
      </c>
      <c r="B41">
        <v>185.91</v>
      </c>
      <c r="C41" s="4">
        <f t="shared" si="14"/>
        <v>50818.019999999968</v>
      </c>
      <c r="D41" s="2">
        <f t="shared" si="0"/>
        <v>0.97962788111843069</v>
      </c>
      <c r="F41" s="6" t="s">
        <v>34</v>
      </c>
      <c r="G41" s="7">
        <v>265.7</v>
      </c>
      <c r="H41" s="4">
        <f t="shared" si="15"/>
        <v>50206.69999999999</v>
      </c>
      <c r="I41" s="2">
        <f t="shared" si="1"/>
        <v>0.96784335829984558</v>
      </c>
      <c r="K41" t="s">
        <v>34</v>
      </c>
      <c r="L41">
        <v>250.16999999999993</v>
      </c>
      <c r="M41" s="4">
        <f t="shared" si="16"/>
        <v>50317.449999999968</v>
      </c>
      <c r="N41" s="2">
        <f t="shared" si="2"/>
        <v>0.96997830546689123</v>
      </c>
      <c r="P41" t="s">
        <v>34</v>
      </c>
      <c r="Q41">
        <v>232.93999999999997</v>
      </c>
      <c r="R41" s="4">
        <f t="shared" si="17"/>
        <v>50414.449999999968</v>
      </c>
      <c r="S41" s="2">
        <f t="shared" si="3"/>
        <v>0.97184819147324275</v>
      </c>
      <c r="U41" t="s">
        <v>34</v>
      </c>
      <c r="V41">
        <v>204.86999999999992</v>
      </c>
      <c r="W41" s="4">
        <f t="shared" si="18"/>
        <v>50541.039999999994</v>
      </c>
      <c r="X41" s="2">
        <f t="shared" si="4"/>
        <v>0.97428848909740784</v>
      </c>
      <c r="Z41" t="s">
        <v>34</v>
      </c>
      <c r="AA41">
        <v>194.0199999999999</v>
      </c>
      <c r="AB41" s="4">
        <f t="shared" si="19"/>
        <v>50682.890000000007</v>
      </c>
      <c r="AC41" s="2">
        <f t="shared" si="5"/>
        <v>0.97702295641700554</v>
      </c>
      <c r="AE41" t="s">
        <v>34</v>
      </c>
      <c r="AF41">
        <v>180.91999999999993</v>
      </c>
      <c r="AG41" s="4">
        <f t="shared" si="20"/>
        <v>50784.650000000081</v>
      </c>
      <c r="AH41" s="2">
        <f t="shared" si="6"/>
        <v>0.97898460177789537</v>
      </c>
      <c r="AJ41" t="s">
        <v>34</v>
      </c>
      <c r="AK41">
        <v>167.61999999999992</v>
      </c>
      <c r="AL41" s="4">
        <f t="shared" si="21"/>
        <v>50956.180000000058</v>
      </c>
      <c r="AM41" s="2">
        <f t="shared" si="7"/>
        <v>0.98229121566108557</v>
      </c>
      <c r="AO41" t="s">
        <v>34</v>
      </c>
      <c r="AP41">
        <v>114.18</v>
      </c>
      <c r="AQ41" s="4">
        <f t="shared" si="22"/>
        <v>51098.229999999996</v>
      </c>
      <c r="AR41" s="2">
        <f t="shared" si="8"/>
        <v>0.98502953841574759</v>
      </c>
      <c r="AT41" t="s">
        <v>34</v>
      </c>
      <c r="AU41">
        <v>39.210000000000008</v>
      </c>
      <c r="AV41" s="4">
        <f t="shared" si="23"/>
        <v>51315.29000000003</v>
      </c>
      <c r="AW41" s="2">
        <f t="shared" si="9"/>
        <v>0.98921384209140362</v>
      </c>
      <c r="AY41" t="s">
        <v>34</v>
      </c>
      <c r="AZ41">
        <v>20.91</v>
      </c>
      <c r="BA41" s="4">
        <f t="shared" si="24"/>
        <v>51779.830000000067</v>
      </c>
      <c r="BB41" s="2">
        <f t="shared" si="10"/>
        <v>0.9981688611160483</v>
      </c>
      <c r="BD41" t="s">
        <v>34</v>
      </c>
      <c r="BE41">
        <v>20.91</v>
      </c>
      <c r="BF41" s="4">
        <f t="shared" si="25"/>
        <v>51779.830000000089</v>
      </c>
      <c r="BG41" s="2">
        <f t="shared" si="11"/>
        <v>0.9981688611160483</v>
      </c>
      <c r="BI41" t="s">
        <v>34</v>
      </c>
      <c r="BJ41">
        <v>20.91</v>
      </c>
      <c r="BK41" s="4">
        <f t="shared" si="26"/>
        <v>51779.830000000082</v>
      </c>
      <c r="BL41" s="2">
        <f t="shared" si="12"/>
        <v>0.9981688611160483</v>
      </c>
      <c r="BN41" t="s">
        <v>34</v>
      </c>
      <c r="BO41">
        <v>20.91</v>
      </c>
      <c r="BP41" s="4">
        <f t="shared" si="27"/>
        <v>51779.830000000053</v>
      </c>
      <c r="BQ41" s="2">
        <f t="shared" si="13"/>
        <v>0.9981688611160483</v>
      </c>
    </row>
    <row r="42" spans="1:69" x14ac:dyDescent="0.2">
      <c r="A42" t="s">
        <v>39</v>
      </c>
      <c r="B42">
        <v>133.04999999999998</v>
      </c>
      <c r="C42" s="4">
        <f t="shared" si="14"/>
        <v>50951.069999999971</v>
      </c>
      <c r="D42" s="2">
        <f t="shared" si="0"/>
        <v>0.98219270929518387</v>
      </c>
      <c r="F42" s="6" t="s">
        <v>35</v>
      </c>
      <c r="G42" s="7">
        <v>151.69999999999993</v>
      </c>
      <c r="H42" s="4">
        <f t="shared" si="15"/>
        <v>50358.399999999987</v>
      </c>
      <c r="I42" s="2">
        <f t="shared" si="1"/>
        <v>0.97076770579637661</v>
      </c>
      <c r="K42" t="s">
        <v>35</v>
      </c>
      <c r="L42">
        <v>147.82999999999996</v>
      </c>
      <c r="M42" s="4">
        <f t="shared" si="16"/>
        <v>50465.27999999997</v>
      </c>
      <c r="N42" s="2">
        <f t="shared" si="2"/>
        <v>0.97282805029492148</v>
      </c>
      <c r="P42" t="s">
        <v>35</v>
      </c>
      <c r="Q42">
        <v>147.59999999999997</v>
      </c>
      <c r="R42" s="4">
        <f t="shared" si="17"/>
        <v>50562.049999999967</v>
      </c>
      <c r="S42" s="2">
        <f t="shared" si="3"/>
        <v>0.97469350255094866</v>
      </c>
      <c r="U42" t="s">
        <v>35</v>
      </c>
      <c r="V42">
        <v>121.78000000000002</v>
      </c>
      <c r="W42" s="4">
        <f t="shared" si="18"/>
        <v>50662.819999999992</v>
      </c>
      <c r="X42" s="2">
        <f t="shared" si="4"/>
        <v>0.97663606350826837</v>
      </c>
      <c r="Z42" t="s">
        <v>35</v>
      </c>
      <c r="AA42">
        <v>111.64000000000001</v>
      </c>
      <c r="AB42" s="4">
        <f t="shared" si="19"/>
        <v>50794.530000000006</v>
      </c>
      <c r="AC42" s="2">
        <f t="shared" si="5"/>
        <v>0.97917506027008883</v>
      </c>
      <c r="AE42" t="s">
        <v>35</v>
      </c>
      <c r="AF42">
        <v>110.36000000000001</v>
      </c>
      <c r="AG42" s="4">
        <f t="shared" si="20"/>
        <v>50895.010000000082</v>
      </c>
      <c r="AH42" s="2">
        <f t="shared" si="6"/>
        <v>0.98111203084656495</v>
      </c>
      <c r="AJ42" t="s">
        <v>35</v>
      </c>
      <c r="AK42">
        <v>72.630000000000024</v>
      </c>
      <c r="AL42" s="4">
        <f t="shared" si="21"/>
        <v>51028.810000000056</v>
      </c>
      <c r="AM42" s="2">
        <f t="shared" si="7"/>
        <v>0.98369131690481026</v>
      </c>
      <c r="AO42" t="s">
        <v>35</v>
      </c>
      <c r="AP42">
        <v>64.140000000000015</v>
      </c>
      <c r="AQ42" s="4">
        <f t="shared" si="22"/>
        <v>51162.369999999995</v>
      </c>
      <c r="AR42" s="2">
        <f t="shared" si="8"/>
        <v>0.98626597644097824</v>
      </c>
      <c r="AT42" t="s">
        <v>35</v>
      </c>
      <c r="AU42">
        <v>37.760000000000005</v>
      </c>
      <c r="AV42" s="4">
        <f t="shared" si="23"/>
        <v>51353.050000000032</v>
      </c>
      <c r="AW42" s="2">
        <f t="shared" si="9"/>
        <v>0.98994174823160808</v>
      </c>
      <c r="AY42" t="s">
        <v>35</v>
      </c>
      <c r="AZ42">
        <v>19.660000000000004</v>
      </c>
      <c r="BA42" s="4">
        <f t="shared" si="24"/>
        <v>51799.490000000071</v>
      </c>
      <c r="BB42" s="2">
        <f t="shared" si="10"/>
        <v>0.99854785038290261</v>
      </c>
      <c r="BD42" t="s">
        <v>35</v>
      </c>
      <c r="BE42">
        <v>19.660000000000004</v>
      </c>
      <c r="BF42" s="4">
        <f t="shared" si="25"/>
        <v>51799.490000000093</v>
      </c>
      <c r="BG42" s="2">
        <f t="shared" si="11"/>
        <v>0.99854785038290261</v>
      </c>
      <c r="BI42" t="s">
        <v>35</v>
      </c>
      <c r="BJ42">
        <v>19.660000000000004</v>
      </c>
      <c r="BK42" s="4">
        <f t="shared" si="26"/>
        <v>51799.490000000085</v>
      </c>
      <c r="BL42" s="2">
        <f t="shared" si="12"/>
        <v>0.99854785038290261</v>
      </c>
      <c r="BN42" t="s">
        <v>35</v>
      </c>
      <c r="BO42">
        <v>19.660000000000004</v>
      </c>
      <c r="BP42" s="4">
        <f t="shared" si="27"/>
        <v>51799.490000000056</v>
      </c>
      <c r="BQ42" s="2">
        <f t="shared" si="13"/>
        <v>0.99854785038290261</v>
      </c>
    </row>
    <row r="43" spans="1:69" x14ac:dyDescent="0.2">
      <c r="A43" t="s">
        <v>40</v>
      </c>
      <c r="B43">
        <v>107.63999999999997</v>
      </c>
      <c r="C43" s="4">
        <f t="shared" si="14"/>
        <v>51058.70999999997</v>
      </c>
      <c r="D43" s="2">
        <f t="shared" si="0"/>
        <v>0.98426770444697431</v>
      </c>
      <c r="F43" s="6" t="s">
        <v>36</v>
      </c>
      <c r="G43" s="7">
        <v>163.98000000000005</v>
      </c>
      <c r="H43" s="4">
        <f t="shared" si="15"/>
        <v>50522.37999999999</v>
      </c>
      <c r="I43" s="2">
        <f t="shared" si="1"/>
        <v>0.97392877700587677</v>
      </c>
      <c r="K43" t="s">
        <v>36</v>
      </c>
      <c r="L43">
        <v>152.94000000000003</v>
      </c>
      <c r="M43" s="4">
        <f t="shared" si="16"/>
        <v>50618.219999999972</v>
      </c>
      <c r="N43" s="2">
        <f t="shared" si="2"/>
        <v>0.97577630148885341</v>
      </c>
      <c r="P43" t="s">
        <v>36</v>
      </c>
      <c r="Q43">
        <v>151.67000000000002</v>
      </c>
      <c r="R43" s="4">
        <f t="shared" si="17"/>
        <v>50713.719999999965</v>
      </c>
      <c r="S43" s="2">
        <f t="shared" si="3"/>
        <v>0.97761727173222002</v>
      </c>
      <c r="U43" t="s">
        <v>36</v>
      </c>
      <c r="V43">
        <v>133.61999999999998</v>
      </c>
      <c r="W43" s="4">
        <f t="shared" si="18"/>
        <v>50796.439999999995</v>
      </c>
      <c r="X43" s="2">
        <f t="shared" si="4"/>
        <v>0.97921187967495593</v>
      </c>
      <c r="Z43" t="s">
        <v>36</v>
      </c>
      <c r="AA43">
        <v>121.75999999999999</v>
      </c>
      <c r="AB43" s="4">
        <f t="shared" si="19"/>
        <v>50916.290000000008</v>
      </c>
      <c r="AC43" s="2">
        <f t="shared" si="5"/>
        <v>0.9815222491374429</v>
      </c>
      <c r="AE43" t="s">
        <v>36</v>
      </c>
      <c r="AF43">
        <v>111.77000000000001</v>
      </c>
      <c r="AG43" s="4">
        <f t="shared" si="20"/>
        <v>51006.780000000079</v>
      </c>
      <c r="AH43" s="2">
        <f t="shared" si="6"/>
        <v>0.98326664073244019</v>
      </c>
      <c r="AJ43" t="s">
        <v>36</v>
      </c>
      <c r="AK43">
        <v>82.75</v>
      </c>
      <c r="AL43" s="4">
        <f t="shared" si="21"/>
        <v>51111.560000000056</v>
      </c>
      <c r="AM43" s="2">
        <f t="shared" si="7"/>
        <v>0.98528650316280597</v>
      </c>
      <c r="AO43" t="s">
        <v>36</v>
      </c>
      <c r="AP43">
        <v>63.75</v>
      </c>
      <c r="AQ43" s="4">
        <f t="shared" si="22"/>
        <v>51226.119999999995</v>
      </c>
      <c r="AR43" s="2">
        <f t="shared" si="8"/>
        <v>0.98749489636783294</v>
      </c>
      <c r="AT43" t="s">
        <v>36</v>
      </c>
      <c r="AU43">
        <v>39.370000000000005</v>
      </c>
      <c r="AV43" s="4">
        <f t="shared" si="23"/>
        <v>51392.420000000035</v>
      </c>
      <c r="AW43" s="2">
        <f t="shared" si="9"/>
        <v>0.99070069062408295</v>
      </c>
      <c r="AY43" t="s">
        <v>36</v>
      </c>
      <c r="AZ43">
        <v>8.9500000000000011</v>
      </c>
      <c r="BA43" s="4">
        <f t="shared" si="24"/>
        <v>51808.440000000068</v>
      </c>
      <c r="BB43" s="2">
        <f t="shared" si="10"/>
        <v>0.99872038110204531</v>
      </c>
      <c r="BD43" t="s">
        <v>36</v>
      </c>
      <c r="BE43">
        <v>8.9500000000000011</v>
      </c>
      <c r="BF43" s="4">
        <f t="shared" si="25"/>
        <v>51808.44000000009</v>
      </c>
      <c r="BG43" s="2">
        <f t="shared" si="11"/>
        <v>0.99872038110204531</v>
      </c>
      <c r="BI43" t="s">
        <v>36</v>
      </c>
      <c r="BJ43">
        <v>8.9500000000000011</v>
      </c>
      <c r="BK43" s="4">
        <f t="shared" si="26"/>
        <v>51808.440000000082</v>
      </c>
      <c r="BL43" s="2">
        <f t="shared" si="12"/>
        <v>0.99872038110204531</v>
      </c>
      <c r="BN43" t="s">
        <v>36</v>
      </c>
      <c r="BO43">
        <v>8.9500000000000011</v>
      </c>
      <c r="BP43" s="4">
        <f t="shared" si="27"/>
        <v>51808.440000000053</v>
      </c>
      <c r="BQ43" s="2">
        <f t="shared" si="13"/>
        <v>0.99872038110204531</v>
      </c>
    </row>
    <row r="44" spans="1:69" x14ac:dyDescent="0.2">
      <c r="A44" t="s">
        <v>41</v>
      </c>
      <c r="B44">
        <v>70.019999999999982</v>
      </c>
      <c r="C44" s="4">
        <f t="shared" si="14"/>
        <v>51128.729999999967</v>
      </c>
      <c r="D44" s="2">
        <f t="shared" si="0"/>
        <v>0.98561749226310547</v>
      </c>
      <c r="F44" s="6" t="s">
        <v>37</v>
      </c>
      <c r="G44" s="7">
        <v>146.32</v>
      </c>
      <c r="H44" s="4">
        <f t="shared" si="15"/>
        <v>50668.69999999999</v>
      </c>
      <c r="I44" s="2">
        <f t="shared" si="1"/>
        <v>0.97674941329916898</v>
      </c>
      <c r="K44" t="s">
        <v>37</v>
      </c>
      <c r="L44">
        <v>123.37999999999998</v>
      </c>
      <c r="M44" s="4">
        <f t="shared" si="16"/>
        <v>50741.599999999969</v>
      </c>
      <c r="N44" s="2">
        <f t="shared" si="2"/>
        <v>0.97815471938023102</v>
      </c>
      <c r="P44" t="s">
        <v>37</v>
      </c>
      <c r="Q44">
        <v>122.37999999999998</v>
      </c>
      <c r="R44" s="4">
        <f t="shared" si="17"/>
        <v>50836.099999999962</v>
      </c>
      <c r="S44" s="2">
        <f t="shared" si="3"/>
        <v>0.97997641244827449</v>
      </c>
      <c r="U44" t="s">
        <v>37</v>
      </c>
      <c r="V44">
        <v>110.39999999999999</v>
      </c>
      <c r="W44" s="4">
        <f t="shared" si="18"/>
        <v>50906.84</v>
      </c>
      <c r="X44" s="2">
        <f t="shared" si="4"/>
        <v>0.98134007983063842</v>
      </c>
      <c r="Z44" t="s">
        <v>37</v>
      </c>
      <c r="AA44">
        <v>109.41999999999999</v>
      </c>
      <c r="AB44" s="4">
        <f t="shared" si="19"/>
        <v>51025.710000000006</v>
      </c>
      <c r="AC44" s="2">
        <f t="shared" si="5"/>
        <v>0.98363155766130861</v>
      </c>
      <c r="AE44" t="s">
        <v>37</v>
      </c>
      <c r="AF44">
        <v>88.91</v>
      </c>
      <c r="AG44" s="4">
        <f t="shared" si="20"/>
        <v>51095.690000000082</v>
      </c>
      <c r="AH44" s="2">
        <f t="shared" si="6"/>
        <v>0.98498057439042686</v>
      </c>
      <c r="AJ44" t="s">
        <v>37</v>
      </c>
      <c r="AK44">
        <v>71.539999999999992</v>
      </c>
      <c r="AL44" s="4">
        <f t="shared" si="21"/>
        <v>51183.100000000057</v>
      </c>
      <c r="AM44" s="2">
        <f t="shared" si="7"/>
        <v>0.98666559228542849</v>
      </c>
      <c r="AO44" t="s">
        <v>37</v>
      </c>
      <c r="AP44">
        <v>57.720000000000006</v>
      </c>
      <c r="AQ44" s="4">
        <f t="shared" si="22"/>
        <v>51283.839999999997</v>
      </c>
      <c r="AR44" s="2">
        <f t="shared" si="8"/>
        <v>0.98860757492748874</v>
      </c>
      <c r="AT44" t="s">
        <v>37</v>
      </c>
      <c r="AU44">
        <v>47.540000000000006</v>
      </c>
      <c r="AV44" s="4">
        <f t="shared" si="23"/>
        <v>51439.960000000036</v>
      </c>
      <c r="AW44" s="2">
        <f t="shared" si="9"/>
        <v>0.99161712753894837</v>
      </c>
      <c r="AY44" t="s">
        <v>37</v>
      </c>
      <c r="AZ44">
        <v>1.53</v>
      </c>
      <c r="BA44" s="4">
        <f t="shared" si="24"/>
        <v>51809.970000000067</v>
      </c>
      <c r="BB44" s="2">
        <f t="shared" si="10"/>
        <v>0.99874987518028979</v>
      </c>
      <c r="BD44" t="s">
        <v>37</v>
      </c>
      <c r="BE44">
        <v>1.53</v>
      </c>
      <c r="BF44" s="4">
        <f t="shared" si="25"/>
        <v>51809.970000000088</v>
      </c>
      <c r="BG44" s="2">
        <f t="shared" si="11"/>
        <v>0.99874987518028979</v>
      </c>
      <c r="BI44" t="s">
        <v>37</v>
      </c>
      <c r="BJ44">
        <v>1.53</v>
      </c>
      <c r="BK44" s="4">
        <f t="shared" si="26"/>
        <v>51809.970000000081</v>
      </c>
      <c r="BL44" s="2">
        <f t="shared" si="12"/>
        <v>0.99874987518028979</v>
      </c>
      <c r="BN44" t="s">
        <v>37</v>
      </c>
      <c r="BO44">
        <v>1.53</v>
      </c>
      <c r="BP44" s="4">
        <f t="shared" si="27"/>
        <v>51809.970000000052</v>
      </c>
      <c r="BQ44" s="2">
        <f t="shared" si="13"/>
        <v>0.99874987518028979</v>
      </c>
    </row>
    <row r="45" spans="1:69" x14ac:dyDescent="0.2">
      <c r="A45" t="s">
        <v>42</v>
      </c>
      <c r="B45">
        <v>85.049999999999969</v>
      </c>
      <c r="C45" s="4">
        <f t="shared" si="14"/>
        <v>51213.77999999997</v>
      </c>
      <c r="D45" s="2">
        <f t="shared" si="0"/>
        <v>0.98725701602434457</v>
      </c>
      <c r="F45" s="6" t="s">
        <v>38</v>
      </c>
      <c r="G45" s="7">
        <v>182.89</v>
      </c>
      <c r="H45" s="4">
        <f t="shared" si="15"/>
        <v>50851.589999999989</v>
      </c>
      <c r="I45" s="2">
        <f t="shared" si="1"/>
        <v>0.98027501589403099</v>
      </c>
      <c r="K45" t="s">
        <v>38</v>
      </c>
      <c r="L45">
        <v>172.82999999999996</v>
      </c>
      <c r="M45" s="4">
        <f t="shared" si="16"/>
        <v>50914.429999999971</v>
      </c>
      <c r="N45" s="2">
        <f t="shared" si="2"/>
        <v>0.9814863935913416</v>
      </c>
      <c r="P45" t="s">
        <v>38</v>
      </c>
      <c r="Q45">
        <v>166.55999999999997</v>
      </c>
      <c r="R45" s="4">
        <f t="shared" si="17"/>
        <v>51002.65999999996</v>
      </c>
      <c r="S45" s="2">
        <f t="shared" si="3"/>
        <v>0.9831872187701084</v>
      </c>
      <c r="U45" t="s">
        <v>38</v>
      </c>
      <c r="V45">
        <v>137.26</v>
      </c>
      <c r="W45" s="4">
        <f t="shared" si="18"/>
        <v>51044.1</v>
      </c>
      <c r="X45" s="2">
        <f t="shared" si="4"/>
        <v>0.98398606491550233</v>
      </c>
      <c r="Z45" t="s">
        <v>38</v>
      </c>
      <c r="AA45">
        <v>112.15</v>
      </c>
      <c r="AB45" s="4">
        <f t="shared" si="19"/>
        <v>51137.860000000008</v>
      </c>
      <c r="AC45" s="2">
        <f t="shared" si="5"/>
        <v>0.9857934928738068</v>
      </c>
      <c r="AE45" t="s">
        <v>38</v>
      </c>
      <c r="AF45">
        <v>100.20000000000002</v>
      </c>
      <c r="AG45" s="4">
        <f t="shared" si="20"/>
        <v>51195.890000000079</v>
      </c>
      <c r="AH45" s="2">
        <f t="shared" si="6"/>
        <v>0.98691214735781252</v>
      </c>
      <c r="AJ45" t="s">
        <v>38</v>
      </c>
      <c r="AK45">
        <v>97.21</v>
      </c>
      <c r="AL45" s="4">
        <f t="shared" si="21"/>
        <v>51280.310000000056</v>
      </c>
      <c r="AM45" s="2">
        <f t="shared" si="7"/>
        <v>0.98853952649859778</v>
      </c>
      <c r="AO45" t="s">
        <v>38</v>
      </c>
      <c r="AP45">
        <v>78.470000000000013</v>
      </c>
      <c r="AQ45" s="4">
        <f t="shared" si="22"/>
        <v>51362.31</v>
      </c>
      <c r="AR45" s="2">
        <f t="shared" si="8"/>
        <v>0.99012025487510102</v>
      </c>
      <c r="AT45" t="s">
        <v>38</v>
      </c>
      <c r="AU45">
        <v>23.53</v>
      </c>
      <c r="AV45" s="4">
        <f t="shared" si="23"/>
        <v>51463.490000000034</v>
      </c>
      <c r="AW45" s="2">
        <f t="shared" si="9"/>
        <v>0.99207071947430359</v>
      </c>
      <c r="AY45" t="s">
        <v>38</v>
      </c>
      <c r="AZ45">
        <v>3.18</v>
      </c>
      <c r="BA45" s="4">
        <f t="shared" si="24"/>
        <v>51813.150000000067</v>
      </c>
      <c r="BB45" s="2">
        <f t="shared" si="10"/>
        <v>0.9988111765978176</v>
      </c>
      <c r="BD45" t="s">
        <v>38</v>
      </c>
      <c r="BE45">
        <v>3.18</v>
      </c>
      <c r="BF45" s="4">
        <f t="shared" si="25"/>
        <v>51813.150000000089</v>
      </c>
      <c r="BG45" s="2">
        <f t="shared" si="11"/>
        <v>0.9988111765978176</v>
      </c>
      <c r="BI45" t="s">
        <v>38</v>
      </c>
      <c r="BJ45">
        <v>3.18</v>
      </c>
      <c r="BK45" s="4">
        <f t="shared" si="26"/>
        <v>51813.150000000081</v>
      </c>
      <c r="BL45" s="2">
        <f t="shared" si="12"/>
        <v>0.9988111765978176</v>
      </c>
      <c r="BN45" t="s">
        <v>38</v>
      </c>
      <c r="BO45">
        <v>3.18</v>
      </c>
      <c r="BP45" s="4">
        <f t="shared" si="27"/>
        <v>51813.150000000052</v>
      </c>
      <c r="BQ45" s="2">
        <f t="shared" si="13"/>
        <v>0.9988111765978176</v>
      </c>
    </row>
    <row r="46" spans="1:69" x14ac:dyDescent="0.2">
      <c r="A46" t="s">
        <v>43</v>
      </c>
      <c r="B46">
        <v>49.559999999999995</v>
      </c>
      <c r="C46" s="4">
        <f t="shared" si="14"/>
        <v>51263.339999999967</v>
      </c>
      <c r="D46" s="2">
        <f t="shared" si="0"/>
        <v>0.98821239283336293</v>
      </c>
      <c r="F46" s="6" t="s">
        <v>39</v>
      </c>
      <c r="G46" s="7">
        <v>130.89999999999998</v>
      </c>
      <c r="H46" s="4">
        <f t="shared" si="15"/>
        <v>50982.489999999991</v>
      </c>
      <c r="I46" s="2">
        <f t="shared" si="1"/>
        <v>0.98279839814383929</v>
      </c>
      <c r="K46" t="s">
        <v>39</v>
      </c>
      <c r="L46">
        <v>119.75</v>
      </c>
      <c r="M46" s="4">
        <f t="shared" si="16"/>
        <v>51034.179999999971</v>
      </c>
      <c r="N46" s="2">
        <f t="shared" si="2"/>
        <v>0.98379483533629608</v>
      </c>
      <c r="P46" t="s">
        <v>39</v>
      </c>
      <c r="Q46">
        <v>85.370000000000019</v>
      </c>
      <c r="R46" s="4">
        <f t="shared" si="17"/>
        <v>51088.029999999962</v>
      </c>
      <c r="S46" s="2">
        <f t="shared" si="3"/>
        <v>0.98483291122745098</v>
      </c>
      <c r="U46" t="s">
        <v>39</v>
      </c>
      <c r="V46">
        <v>78.330000000000013</v>
      </c>
      <c r="W46" s="4">
        <f t="shared" si="18"/>
        <v>51122.43</v>
      </c>
      <c r="X46" s="2">
        <f t="shared" si="4"/>
        <v>0.98549604605856944</v>
      </c>
      <c r="Z46" t="s">
        <v>39</v>
      </c>
      <c r="AA46">
        <v>59.259999999999991</v>
      </c>
      <c r="AB46" s="4">
        <f t="shared" si="19"/>
        <v>51197.12000000001</v>
      </c>
      <c r="AC46" s="2">
        <f t="shared" si="5"/>
        <v>0.98693585828346031</v>
      </c>
      <c r="AE46" t="s">
        <v>39</v>
      </c>
      <c r="AF46">
        <v>58.929999999999993</v>
      </c>
      <c r="AG46" s="4">
        <f t="shared" si="20"/>
        <v>51254.82000000008</v>
      </c>
      <c r="AH46" s="2">
        <f t="shared" si="6"/>
        <v>0.98804815129960932</v>
      </c>
      <c r="AJ46" t="s">
        <v>39</v>
      </c>
      <c r="AK46">
        <v>41.41</v>
      </c>
      <c r="AL46" s="4">
        <f t="shared" si="21"/>
        <v>51321.720000000059</v>
      </c>
      <c r="AM46" s="2">
        <f t="shared" si="7"/>
        <v>0.98933779432873203</v>
      </c>
      <c r="AO46" t="s">
        <v>39</v>
      </c>
      <c r="AP46">
        <v>38.109999999999992</v>
      </c>
      <c r="AQ46" s="4">
        <f t="shared" si="22"/>
        <v>51400.42</v>
      </c>
      <c r="AR46" s="2">
        <f t="shared" si="8"/>
        <v>0.99085490802666865</v>
      </c>
      <c r="AT46" t="s">
        <v>39</v>
      </c>
      <c r="AU46">
        <v>35.849999999999994</v>
      </c>
      <c r="AV46" s="4">
        <f t="shared" si="23"/>
        <v>51499.340000000033</v>
      </c>
      <c r="AW46" s="2">
        <f t="shared" si="9"/>
        <v>0.99276180620964061</v>
      </c>
      <c r="AY46" t="s">
        <v>39</v>
      </c>
      <c r="AZ46">
        <v>10.91</v>
      </c>
      <c r="BA46" s="4">
        <f t="shared" si="24"/>
        <v>51824.06000000007</v>
      </c>
      <c r="BB46" s="2">
        <f t="shared" si="10"/>
        <v>0.99902149058059397</v>
      </c>
      <c r="BD46" t="s">
        <v>39</v>
      </c>
      <c r="BE46">
        <v>10.91</v>
      </c>
      <c r="BF46" s="4">
        <f t="shared" si="25"/>
        <v>51824.060000000092</v>
      </c>
      <c r="BG46" s="2">
        <f t="shared" si="11"/>
        <v>0.99902149058059397</v>
      </c>
      <c r="BI46" t="s">
        <v>39</v>
      </c>
      <c r="BJ46">
        <v>10.91</v>
      </c>
      <c r="BK46" s="4">
        <f t="shared" si="26"/>
        <v>51824.060000000085</v>
      </c>
      <c r="BL46" s="2">
        <f t="shared" si="12"/>
        <v>0.99902149058059397</v>
      </c>
      <c r="BN46" t="s">
        <v>39</v>
      </c>
      <c r="BO46">
        <v>10.91</v>
      </c>
      <c r="BP46" s="4">
        <f t="shared" si="27"/>
        <v>51824.060000000056</v>
      </c>
      <c r="BQ46" s="2">
        <f t="shared" si="13"/>
        <v>0.99902149058059397</v>
      </c>
    </row>
    <row r="47" spans="1:69" x14ac:dyDescent="0.2">
      <c r="A47" t="s">
        <v>44</v>
      </c>
      <c r="B47">
        <v>51.3</v>
      </c>
      <c r="C47" s="4">
        <f t="shared" si="14"/>
        <v>51314.63999999997</v>
      </c>
      <c r="D47" s="2">
        <f t="shared" si="0"/>
        <v>0.98920131192744365</v>
      </c>
      <c r="F47" s="6" t="s">
        <v>40</v>
      </c>
      <c r="G47" s="7">
        <v>103.71999999999998</v>
      </c>
      <c r="H47" s="4">
        <f t="shared" si="15"/>
        <v>51086.209999999992</v>
      </c>
      <c r="I47" s="2">
        <f t="shared" si="1"/>
        <v>0.98479782676836269</v>
      </c>
      <c r="K47" t="s">
        <v>40</v>
      </c>
      <c r="L47">
        <v>100.71</v>
      </c>
      <c r="M47" s="4">
        <f t="shared" si="16"/>
        <v>51134.88999999997</v>
      </c>
      <c r="N47" s="2">
        <f t="shared" si="2"/>
        <v>0.98573623966309665</v>
      </c>
      <c r="P47" t="s">
        <v>40</v>
      </c>
      <c r="Q47">
        <v>94.32</v>
      </c>
      <c r="R47" s="4">
        <f t="shared" si="17"/>
        <v>51182.349999999962</v>
      </c>
      <c r="S47" s="2">
        <f t="shared" si="3"/>
        <v>0.98665113440393626</v>
      </c>
      <c r="U47" t="s">
        <v>40</v>
      </c>
      <c r="V47">
        <v>86.399999999999991</v>
      </c>
      <c r="W47" s="4">
        <f t="shared" si="18"/>
        <v>51208.83</v>
      </c>
      <c r="X47" s="2">
        <f t="shared" si="4"/>
        <v>0.98716159400649495</v>
      </c>
      <c r="Z47" t="s">
        <v>40</v>
      </c>
      <c r="AA47">
        <v>78.589999999999989</v>
      </c>
      <c r="AB47" s="4">
        <f t="shared" si="19"/>
        <v>51275.710000000006</v>
      </c>
      <c r="AC47" s="2">
        <f t="shared" si="5"/>
        <v>0.98845085149211132</v>
      </c>
      <c r="AE47" t="s">
        <v>40</v>
      </c>
      <c r="AF47">
        <v>64.649999999999991</v>
      </c>
      <c r="AG47" s="4">
        <f t="shared" si="20"/>
        <v>51319.470000000081</v>
      </c>
      <c r="AH47" s="2">
        <f t="shared" si="6"/>
        <v>0.98929442068425499</v>
      </c>
      <c r="AJ47" t="s">
        <v>40</v>
      </c>
      <c r="AK47">
        <v>58.62</v>
      </c>
      <c r="AL47" s="4">
        <f t="shared" si="21"/>
        <v>51380.340000000062</v>
      </c>
      <c r="AM47" s="2">
        <f t="shared" si="7"/>
        <v>0.99046782234617869</v>
      </c>
      <c r="AO47" t="s">
        <v>40</v>
      </c>
      <c r="AP47">
        <v>51.96</v>
      </c>
      <c r="AQ47" s="4">
        <f t="shared" si="22"/>
        <v>51452.38</v>
      </c>
      <c r="AR47" s="2">
        <f t="shared" si="8"/>
        <v>0.99185655005646267</v>
      </c>
      <c r="AT47" t="s">
        <v>40</v>
      </c>
      <c r="AU47">
        <v>39.78</v>
      </c>
      <c r="AV47" s="4">
        <f t="shared" si="23"/>
        <v>51539.120000000032</v>
      </c>
      <c r="AW47" s="2">
        <f t="shared" si="9"/>
        <v>0.99352865224399789</v>
      </c>
      <c r="AY47" t="s">
        <v>40</v>
      </c>
      <c r="AZ47">
        <v>13.59</v>
      </c>
      <c r="BA47" s="4">
        <f t="shared" si="24"/>
        <v>51837.650000000067</v>
      </c>
      <c r="BB47" s="2">
        <f t="shared" si="10"/>
        <v>0.99928346739323626</v>
      </c>
      <c r="BD47" t="s">
        <v>40</v>
      </c>
      <c r="BE47">
        <v>13.59</v>
      </c>
      <c r="BF47" s="4">
        <f t="shared" si="25"/>
        <v>51837.650000000089</v>
      </c>
      <c r="BG47" s="2">
        <f t="shared" si="11"/>
        <v>0.99928346739323626</v>
      </c>
      <c r="BI47" t="s">
        <v>40</v>
      </c>
      <c r="BJ47">
        <v>13.59</v>
      </c>
      <c r="BK47" s="4">
        <f t="shared" si="26"/>
        <v>51837.650000000081</v>
      </c>
      <c r="BL47" s="2">
        <f t="shared" si="12"/>
        <v>0.99928346739323626</v>
      </c>
      <c r="BN47" t="s">
        <v>40</v>
      </c>
      <c r="BO47">
        <v>13.59</v>
      </c>
      <c r="BP47" s="4">
        <f t="shared" si="27"/>
        <v>51837.650000000052</v>
      </c>
      <c r="BQ47" s="2">
        <f t="shared" si="13"/>
        <v>0.99928346739323626</v>
      </c>
    </row>
    <row r="48" spans="1:69" x14ac:dyDescent="0.2">
      <c r="A48" t="s">
        <v>45</v>
      </c>
      <c r="B48">
        <v>54.51</v>
      </c>
      <c r="C48" s="4">
        <f t="shared" si="14"/>
        <v>51369.149999999972</v>
      </c>
      <c r="D48" s="2">
        <f t="shared" si="0"/>
        <v>0.99025211075431185</v>
      </c>
      <c r="F48" s="6" t="s">
        <v>41</v>
      </c>
      <c r="G48" s="7">
        <v>69.699999999999989</v>
      </c>
      <c r="H48" s="4">
        <f t="shared" si="15"/>
        <v>51155.909999999989</v>
      </c>
      <c r="I48" s="2">
        <f t="shared" si="1"/>
        <v>0.98614144588839048</v>
      </c>
      <c r="K48" t="s">
        <v>41</v>
      </c>
      <c r="L48">
        <v>68.699999999999989</v>
      </c>
      <c r="M48" s="4">
        <f t="shared" si="16"/>
        <v>51203.589999999967</v>
      </c>
      <c r="N48" s="2">
        <f t="shared" si="2"/>
        <v>0.98706058160780119</v>
      </c>
      <c r="P48" t="s">
        <v>41</v>
      </c>
      <c r="Q48">
        <v>68.199999999999989</v>
      </c>
      <c r="R48" s="4">
        <f t="shared" si="17"/>
        <v>51250.549999999959</v>
      </c>
      <c r="S48" s="2">
        <f t="shared" si="3"/>
        <v>0.98796583776097913</v>
      </c>
      <c r="U48" t="s">
        <v>41</v>
      </c>
      <c r="V48">
        <v>67.199999999999989</v>
      </c>
      <c r="W48" s="4">
        <f t="shared" si="18"/>
        <v>51276.03</v>
      </c>
      <c r="X48" s="2">
        <f t="shared" si="4"/>
        <v>0.98845702018821457</v>
      </c>
      <c r="Z48" t="s">
        <v>41</v>
      </c>
      <c r="AA48">
        <v>57.279999999999987</v>
      </c>
      <c r="AB48" s="4">
        <f t="shared" si="19"/>
        <v>51332.990000000005</v>
      </c>
      <c r="AC48" s="2">
        <f t="shared" si="5"/>
        <v>0.9895550480946248</v>
      </c>
      <c r="AE48" t="s">
        <v>41</v>
      </c>
      <c r="AF48">
        <v>56.279999999999987</v>
      </c>
      <c r="AG48" s="4">
        <f t="shared" si="20"/>
        <v>51375.75000000008</v>
      </c>
      <c r="AH48" s="2">
        <f t="shared" si="6"/>
        <v>0.99037934011144524</v>
      </c>
      <c r="AJ48" t="s">
        <v>41</v>
      </c>
      <c r="AK48">
        <v>41.47</v>
      </c>
      <c r="AL48" s="4">
        <f t="shared" si="21"/>
        <v>51421.810000000063</v>
      </c>
      <c r="AM48" s="2">
        <f t="shared" si="7"/>
        <v>0.99126724680683231</v>
      </c>
      <c r="AO48" t="s">
        <v>41</v>
      </c>
      <c r="AP48">
        <v>28.28</v>
      </c>
      <c r="AQ48" s="4">
        <f t="shared" si="22"/>
        <v>51480.659999999996</v>
      </c>
      <c r="AR48" s="2">
        <f t="shared" si="8"/>
        <v>0.99240170857460308</v>
      </c>
      <c r="AT48" t="s">
        <v>41</v>
      </c>
      <c r="AU48">
        <v>18.190000000000001</v>
      </c>
      <c r="AV48" s="4">
        <f t="shared" si="23"/>
        <v>51557.310000000034</v>
      </c>
      <c r="AW48" s="2">
        <f t="shared" si="9"/>
        <v>0.99387930406312719</v>
      </c>
      <c r="AY48" t="s">
        <v>41</v>
      </c>
      <c r="AZ48">
        <v>1.1600000000000001</v>
      </c>
      <c r="BA48" s="4">
        <f t="shared" si="24"/>
        <v>51838.81000000007</v>
      </c>
      <c r="BB48" s="2">
        <f t="shared" si="10"/>
        <v>0.99930582891661124</v>
      </c>
      <c r="BD48" t="s">
        <v>41</v>
      </c>
      <c r="BE48">
        <v>1.1600000000000001</v>
      </c>
      <c r="BF48" s="4">
        <f t="shared" si="25"/>
        <v>51838.810000000092</v>
      </c>
      <c r="BG48" s="2">
        <f t="shared" si="11"/>
        <v>0.99930582891661124</v>
      </c>
      <c r="BI48" t="s">
        <v>41</v>
      </c>
      <c r="BJ48">
        <v>1.1600000000000001</v>
      </c>
      <c r="BK48" s="4">
        <f t="shared" si="26"/>
        <v>51838.810000000085</v>
      </c>
      <c r="BL48" s="2">
        <f t="shared" si="12"/>
        <v>0.99930582891661124</v>
      </c>
      <c r="BN48" t="s">
        <v>41</v>
      </c>
      <c r="BO48">
        <v>1.1600000000000001</v>
      </c>
      <c r="BP48" s="4">
        <f t="shared" si="27"/>
        <v>51838.810000000056</v>
      </c>
      <c r="BQ48" s="2">
        <f t="shared" si="13"/>
        <v>0.99930582891661124</v>
      </c>
    </row>
    <row r="49" spans="1:69" x14ac:dyDescent="0.2">
      <c r="A49" t="s">
        <v>46</v>
      </c>
      <c r="B49">
        <v>21.9</v>
      </c>
      <c r="C49" s="4">
        <f t="shared" si="14"/>
        <v>51391.049999999974</v>
      </c>
      <c r="D49" s="2">
        <f t="shared" si="0"/>
        <v>0.9906742808938902</v>
      </c>
      <c r="F49" s="6" t="s">
        <v>42</v>
      </c>
      <c r="G49" s="7">
        <v>72.679999999999978</v>
      </c>
      <c r="H49" s="4">
        <f t="shared" si="15"/>
        <v>51228.589999999989</v>
      </c>
      <c r="I49" s="2">
        <f t="shared" si="1"/>
        <v>0.98754251099088142</v>
      </c>
      <c r="K49" t="s">
        <v>42</v>
      </c>
      <c r="L49">
        <v>62.810000000000009</v>
      </c>
      <c r="M49" s="4">
        <f t="shared" si="16"/>
        <v>51266.399999999965</v>
      </c>
      <c r="N49" s="2">
        <f t="shared" si="2"/>
        <v>0.98827138098985201</v>
      </c>
      <c r="P49" t="s">
        <v>42</v>
      </c>
      <c r="Q49">
        <v>61.800000000000004</v>
      </c>
      <c r="R49" s="4">
        <f t="shared" si="17"/>
        <v>51312.349999999962</v>
      </c>
      <c r="S49" s="2">
        <f t="shared" si="3"/>
        <v>0.98915716719595359</v>
      </c>
      <c r="U49" t="s">
        <v>42</v>
      </c>
      <c r="V49">
        <v>58.370000000000005</v>
      </c>
      <c r="W49" s="4">
        <f t="shared" si="18"/>
        <v>51334.400000000001</v>
      </c>
      <c r="X49" s="2">
        <f t="shared" si="4"/>
        <v>0.98958222891183045</v>
      </c>
      <c r="Z49" t="s">
        <v>42</v>
      </c>
      <c r="AA49">
        <v>46.06</v>
      </c>
      <c r="AB49" s="4">
        <f t="shared" si="19"/>
        <v>51379.05</v>
      </c>
      <c r="AC49" s="2">
        <f t="shared" si="5"/>
        <v>0.99044295479001188</v>
      </c>
      <c r="AE49" t="s">
        <v>42</v>
      </c>
      <c r="AF49">
        <v>46.06</v>
      </c>
      <c r="AG49" s="4">
        <f t="shared" si="20"/>
        <v>51421.810000000078</v>
      </c>
      <c r="AH49" s="2">
        <f t="shared" si="6"/>
        <v>0.99126724680683231</v>
      </c>
      <c r="AJ49" t="s">
        <v>42</v>
      </c>
      <c r="AK49">
        <v>36.900000000000006</v>
      </c>
      <c r="AL49" s="4">
        <f t="shared" si="21"/>
        <v>51458.710000000065</v>
      </c>
      <c r="AM49" s="2">
        <f t="shared" si="7"/>
        <v>0.99197857457625882</v>
      </c>
      <c r="AO49" t="s">
        <v>42</v>
      </c>
      <c r="AP49">
        <v>33.380000000000003</v>
      </c>
      <c r="AQ49" s="4">
        <f t="shared" si="22"/>
        <v>51514.039999999994</v>
      </c>
      <c r="AR49" s="2">
        <f t="shared" si="8"/>
        <v>0.99304518068689174</v>
      </c>
      <c r="AT49" t="s">
        <v>42</v>
      </c>
      <c r="AU49">
        <v>33.380000000000003</v>
      </c>
      <c r="AV49" s="4">
        <f t="shared" si="23"/>
        <v>51590.690000000031</v>
      </c>
      <c r="AW49" s="2">
        <f t="shared" si="9"/>
        <v>0.99452277617541596</v>
      </c>
      <c r="AY49" t="s">
        <v>42</v>
      </c>
      <c r="AZ49">
        <v>4.5299999999999994</v>
      </c>
      <c r="BA49" s="4">
        <f t="shared" si="24"/>
        <v>51843.340000000069</v>
      </c>
      <c r="BB49" s="2">
        <f t="shared" si="10"/>
        <v>0.99939315452082544</v>
      </c>
      <c r="BD49" t="s">
        <v>42</v>
      </c>
      <c r="BE49">
        <v>4.5299999999999994</v>
      </c>
      <c r="BF49" s="4">
        <f t="shared" si="25"/>
        <v>51843.340000000091</v>
      </c>
      <c r="BG49" s="2">
        <f t="shared" si="11"/>
        <v>0.99939315452082544</v>
      </c>
      <c r="BI49" t="s">
        <v>42</v>
      </c>
      <c r="BJ49">
        <v>4.5299999999999994</v>
      </c>
      <c r="BK49" s="4">
        <f t="shared" si="26"/>
        <v>51843.340000000084</v>
      </c>
      <c r="BL49" s="2">
        <f t="shared" si="12"/>
        <v>0.99939315452082544</v>
      </c>
      <c r="BN49" t="s">
        <v>42</v>
      </c>
      <c r="BO49">
        <v>4.5299999999999994</v>
      </c>
      <c r="BP49" s="4">
        <f t="shared" si="27"/>
        <v>51843.340000000055</v>
      </c>
      <c r="BQ49" s="2">
        <f t="shared" si="13"/>
        <v>0.99939315452082544</v>
      </c>
    </row>
    <row r="50" spans="1:69" x14ac:dyDescent="0.2">
      <c r="A50" t="s">
        <v>47</v>
      </c>
      <c r="B50">
        <v>44.930000000000007</v>
      </c>
      <c r="C50" s="4">
        <f t="shared" si="14"/>
        <v>51435.979999999974</v>
      </c>
      <c r="D50" s="2">
        <f t="shared" si="0"/>
        <v>0.99154040438116209</v>
      </c>
      <c r="F50" s="6" t="s">
        <v>43</v>
      </c>
      <c r="G50" s="7">
        <v>48.009999999999991</v>
      </c>
      <c r="H50" s="4">
        <f t="shared" si="15"/>
        <v>51276.599999999991</v>
      </c>
      <c r="I50" s="2">
        <f t="shared" si="1"/>
        <v>0.98846800817814884</v>
      </c>
      <c r="K50" t="s">
        <v>43</v>
      </c>
      <c r="L50">
        <v>46.539999999999992</v>
      </c>
      <c r="M50" s="4">
        <f t="shared" si="16"/>
        <v>51312.939999999966</v>
      </c>
      <c r="N50" s="2">
        <f t="shared" si="2"/>
        <v>0.9891685407293942</v>
      </c>
      <c r="P50" t="s">
        <v>43</v>
      </c>
      <c r="Q50">
        <v>46.539999999999992</v>
      </c>
      <c r="R50" s="4">
        <f t="shared" si="17"/>
        <v>51358.889999999963</v>
      </c>
      <c r="S50" s="2">
        <f t="shared" si="3"/>
        <v>0.99005432693549589</v>
      </c>
      <c r="U50" t="s">
        <v>43</v>
      </c>
      <c r="V50">
        <v>46.539999999999992</v>
      </c>
      <c r="W50" s="4">
        <f t="shared" si="18"/>
        <v>51380.94</v>
      </c>
      <c r="X50" s="2">
        <f t="shared" si="4"/>
        <v>0.99047938865137275</v>
      </c>
      <c r="Z50" t="s">
        <v>43</v>
      </c>
      <c r="AA50">
        <v>46.419999999999995</v>
      </c>
      <c r="AB50" s="4">
        <f t="shared" si="19"/>
        <v>51425.47</v>
      </c>
      <c r="AC50" s="2">
        <f t="shared" si="5"/>
        <v>0.99133780126851523</v>
      </c>
      <c r="AE50" t="s">
        <v>43</v>
      </c>
      <c r="AF50">
        <v>43.44</v>
      </c>
      <c r="AG50" s="4">
        <f t="shared" si="20"/>
        <v>51465.25000000008</v>
      </c>
      <c r="AH50" s="2">
        <f t="shared" si="6"/>
        <v>0.99210464730287262</v>
      </c>
      <c r="AJ50" t="s">
        <v>43</v>
      </c>
      <c r="AK50">
        <v>43.44</v>
      </c>
      <c r="AL50" s="4">
        <f t="shared" si="21"/>
        <v>51502.150000000067</v>
      </c>
      <c r="AM50" s="2">
        <f t="shared" si="7"/>
        <v>0.99281597507229913</v>
      </c>
      <c r="AO50" t="s">
        <v>43</v>
      </c>
      <c r="AP50">
        <v>32.65</v>
      </c>
      <c r="AQ50" s="4">
        <f t="shared" si="22"/>
        <v>51546.689999999995</v>
      </c>
      <c r="AR50" s="2">
        <f t="shared" si="8"/>
        <v>0.99367458046119461</v>
      </c>
      <c r="AT50" t="s">
        <v>43</v>
      </c>
      <c r="AU50">
        <v>31.66</v>
      </c>
      <c r="AV50" s="4">
        <f t="shared" si="23"/>
        <v>51622.350000000035</v>
      </c>
      <c r="AW50" s="2">
        <f t="shared" si="9"/>
        <v>0.99513309154614882</v>
      </c>
      <c r="AY50" t="s">
        <v>43</v>
      </c>
      <c r="AZ50">
        <v>3.1</v>
      </c>
      <c r="BA50" s="4">
        <f t="shared" si="24"/>
        <v>51846.440000000068</v>
      </c>
      <c r="BB50" s="2">
        <f t="shared" si="10"/>
        <v>0.99945291376432732</v>
      </c>
      <c r="BD50" t="s">
        <v>43</v>
      </c>
      <c r="BE50">
        <v>3.1</v>
      </c>
      <c r="BF50" s="4">
        <f t="shared" si="25"/>
        <v>51846.44000000009</v>
      </c>
      <c r="BG50" s="2">
        <f t="shared" si="11"/>
        <v>0.99945291376432732</v>
      </c>
      <c r="BI50" t="s">
        <v>43</v>
      </c>
      <c r="BJ50">
        <v>3.1</v>
      </c>
      <c r="BK50" s="4">
        <f t="shared" si="26"/>
        <v>51846.440000000082</v>
      </c>
      <c r="BL50" s="2">
        <f t="shared" si="12"/>
        <v>0.99945291376432732</v>
      </c>
      <c r="BN50" t="s">
        <v>43</v>
      </c>
      <c r="BO50">
        <v>3.1</v>
      </c>
      <c r="BP50" s="4">
        <f t="shared" si="27"/>
        <v>51846.440000000053</v>
      </c>
      <c r="BQ50" s="2">
        <f t="shared" si="13"/>
        <v>0.99945291376432732</v>
      </c>
    </row>
    <row r="51" spans="1:69" x14ac:dyDescent="0.2">
      <c r="A51" t="s">
        <v>48</v>
      </c>
      <c r="B51">
        <v>30.850000000000005</v>
      </c>
      <c r="C51" s="4">
        <f t="shared" si="14"/>
        <v>51466.829999999973</v>
      </c>
      <c r="D51" s="2">
        <f t="shared" si="0"/>
        <v>0.99213510523988313</v>
      </c>
      <c r="F51" s="6" t="s">
        <v>44</v>
      </c>
      <c r="G51" s="7">
        <v>49.7</v>
      </c>
      <c r="H51" s="4">
        <f t="shared" si="15"/>
        <v>51326.299999999988</v>
      </c>
      <c r="I51" s="2">
        <f t="shared" si="1"/>
        <v>0.98942608379171237</v>
      </c>
      <c r="K51" t="s">
        <v>44</v>
      </c>
      <c r="L51">
        <v>48.66</v>
      </c>
      <c r="M51" s="4">
        <f t="shared" si="16"/>
        <v>51361.599999999969</v>
      </c>
      <c r="N51" s="2">
        <f t="shared" si="2"/>
        <v>0.9901065680806217</v>
      </c>
      <c r="P51" t="s">
        <v>44</v>
      </c>
      <c r="Q51">
        <v>37.64</v>
      </c>
      <c r="R51" s="4">
        <f t="shared" si="17"/>
        <v>51396.529999999962</v>
      </c>
      <c r="S51" s="2">
        <f t="shared" si="3"/>
        <v>0.99077991981466151</v>
      </c>
      <c r="U51" t="s">
        <v>44</v>
      </c>
      <c r="V51">
        <v>34.120000000000005</v>
      </c>
      <c r="W51" s="4">
        <f t="shared" si="18"/>
        <v>51415.060000000005</v>
      </c>
      <c r="X51" s="2">
        <f t="shared" si="4"/>
        <v>0.99113712587340075</v>
      </c>
      <c r="Z51" t="s">
        <v>44</v>
      </c>
      <c r="AA51">
        <v>34.120000000000005</v>
      </c>
      <c r="AB51" s="4">
        <f t="shared" si="19"/>
        <v>51459.590000000004</v>
      </c>
      <c r="AC51" s="2">
        <f t="shared" si="5"/>
        <v>0.99199553849054323</v>
      </c>
      <c r="AE51" t="s">
        <v>44</v>
      </c>
      <c r="AF51">
        <v>33.200000000000003</v>
      </c>
      <c r="AG51" s="4">
        <f t="shared" si="20"/>
        <v>51498.450000000077</v>
      </c>
      <c r="AH51" s="2">
        <f t="shared" si="6"/>
        <v>0.99274464952360308</v>
      </c>
      <c r="AJ51" t="s">
        <v>44</v>
      </c>
      <c r="AK51">
        <v>26.85</v>
      </c>
      <c r="AL51" s="4">
        <f t="shared" si="21"/>
        <v>51529.000000000065</v>
      </c>
      <c r="AM51" s="2">
        <f t="shared" si="7"/>
        <v>0.99333356722972732</v>
      </c>
      <c r="AO51" t="s">
        <v>44</v>
      </c>
      <c r="AP51">
        <v>26.85</v>
      </c>
      <c r="AQ51" s="4">
        <f t="shared" si="22"/>
        <v>51573.539999999994</v>
      </c>
      <c r="AR51" s="2">
        <f t="shared" si="8"/>
        <v>0.9941921726186228</v>
      </c>
      <c r="AT51" t="s">
        <v>44</v>
      </c>
      <c r="AU51">
        <v>24.799999999999997</v>
      </c>
      <c r="AV51" s="4">
        <f t="shared" si="23"/>
        <v>51647.150000000038</v>
      </c>
      <c r="AW51" s="2">
        <f t="shared" si="9"/>
        <v>0.99561116549416451</v>
      </c>
      <c r="AY51" t="s">
        <v>44</v>
      </c>
      <c r="AZ51">
        <v>1</v>
      </c>
      <c r="BA51" s="4">
        <f t="shared" si="24"/>
        <v>51847.440000000068</v>
      </c>
      <c r="BB51" s="2">
        <f t="shared" si="10"/>
        <v>0.99947219093965056</v>
      </c>
      <c r="BD51" t="s">
        <v>44</v>
      </c>
      <c r="BE51">
        <v>1</v>
      </c>
      <c r="BF51" s="4">
        <f t="shared" si="25"/>
        <v>51847.44000000009</v>
      </c>
      <c r="BG51" s="2">
        <f t="shared" si="11"/>
        <v>0.99947219093965056</v>
      </c>
      <c r="BI51" t="s">
        <v>44</v>
      </c>
      <c r="BJ51">
        <v>1</v>
      </c>
      <c r="BK51" s="4">
        <f t="shared" si="26"/>
        <v>51847.440000000082</v>
      </c>
      <c r="BL51" s="2">
        <f t="shared" si="12"/>
        <v>0.99947219093965056</v>
      </c>
      <c r="BN51" t="s">
        <v>44</v>
      </c>
      <c r="BO51">
        <v>1</v>
      </c>
      <c r="BP51" s="4">
        <f t="shared" si="27"/>
        <v>51847.440000000053</v>
      </c>
      <c r="BQ51" s="2">
        <f t="shared" si="13"/>
        <v>0.99947219093965056</v>
      </c>
    </row>
    <row r="52" spans="1:69" x14ac:dyDescent="0.2">
      <c r="A52" t="s">
        <v>49</v>
      </c>
      <c r="B52">
        <v>36.74</v>
      </c>
      <c r="C52" s="4">
        <f t="shared" si="14"/>
        <v>51503.569999999971</v>
      </c>
      <c r="D52" s="2">
        <f t="shared" si="0"/>
        <v>0.9928433486612579</v>
      </c>
      <c r="F52" s="6" t="s">
        <v>45</v>
      </c>
      <c r="G52" s="7">
        <v>53.16</v>
      </c>
      <c r="H52" s="4">
        <f t="shared" si="15"/>
        <v>51379.459999999992</v>
      </c>
      <c r="I52" s="2">
        <f t="shared" si="1"/>
        <v>0.99045085843189429</v>
      </c>
      <c r="K52" t="s">
        <v>45</v>
      </c>
      <c r="L52">
        <v>53.109999999999992</v>
      </c>
      <c r="M52" s="4">
        <f t="shared" si="16"/>
        <v>51414.70999999997</v>
      </c>
      <c r="N52" s="2">
        <f t="shared" si="2"/>
        <v>0.99113037886203748</v>
      </c>
      <c r="P52" t="s">
        <v>45</v>
      </c>
      <c r="Q52">
        <v>47.08</v>
      </c>
      <c r="R52" s="4">
        <f t="shared" si="17"/>
        <v>51443.609999999964</v>
      </c>
      <c r="S52" s="2">
        <f t="shared" si="3"/>
        <v>0.99168748922887828</v>
      </c>
      <c r="U52" t="s">
        <v>45</v>
      </c>
      <c r="V52">
        <v>47.08</v>
      </c>
      <c r="W52" s="4">
        <f t="shared" si="18"/>
        <v>51462.140000000007</v>
      </c>
      <c r="X52" s="2">
        <f t="shared" si="4"/>
        <v>0.99204469528761752</v>
      </c>
      <c r="Z52" t="s">
        <v>45</v>
      </c>
      <c r="AA52">
        <v>46.07</v>
      </c>
      <c r="AB52" s="4">
        <f t="shared" si="19"/>
        <v>51505.66</v>
      </c>
      <c r="AC52" s="2">
        <f t="shared" si="5"/>
        <v>0.99288363795768364</v>
      </c>
      <c r="AE52" t="s">
        <v>45</v>
      </c>
      <c r="AF52">
        <v>43.06</v>
      </c>
      <c r="AG52" s="4">
        <f t="shared" si="20"/>
        <v>51541.510000000075</v>
      </c>
      <c r="AH52" s="2">
        <f t="shared" si="6"/>
        <v>0.99357472469302055</v>
      </c>
      <c r="AJ52" t="s">
        <v>45</v>
      </c>
      <c r="AK52">
        <v>42.07</v>
      </c>
      <c r="AL52" s="4">
        <f t="shared" si="21"/>
        <v>51571.070000000065</v>
      </c>
      <c r="AM52" s="2">
        <f t="shared" si="7"/>
        <v>0.99414455799557477</v>
      </c>
      <c r="AO52" t="s">
        <v>45</v>
      </c>
      <c r="AP52">
        <v>28.9</v>
      </c>
      <c r="AQ52" s="4">
        <f t="shared" si="22"/>
        <v>51602.439999999995</v>
      </c>
      <c r="AR52" s="2">
        <f t="shared" si="8"/>
        <v>0.99474928298546361</v>
      </c>
      <c r="AT52" t="s">
        <v>45</v>
      </c>
      <c r="AU52">
        <v>18.689999999999998</v>
      </c>
      <c r="AV52" s="4">
        <f t="shared" si="23"/>
        <v>51665.84000000004</v>
      </c>
      <c r="AW52" s="2">
        <f t="shared" si="9"/>
        <v>0.99597145590095537</v>
      </c>
      <c r="AY52" t="s">
        <v>45</v>
      </c>
      <c r="AZ52">
        <v>1.22</v>
      </c>
      <c r="BA52" s="4">
        <f t="shared" si="24"/>
        <v>51848.660000000069</v>
      </c>
      <c r="BB52" s="2">
        <f t="shared" si="10"/>
        <v>0.9994957090935449</v>
      </c>
      <c r="BD52" t="s">
        <v>45</v>
      </c>
      <c r="BE52">
        <v>1.22</v>
      </c>
      <c r="BF52" s="4">
        <f t="shared" si="25"/>
        <v>51848.660000000091</v>
      </c>
      <c r="BG52" s="2">
        <f t="shared" si="11"/>
        <v>0.9994957090935449</v>
      </c>
      <c r="BI52" t="s">
        <v>45</v>
      </c>
      <c r="BJ52">
        <v>1.22</v>
      </c>
      <c r="BK52" s="4">
        <f t="shared" si="26"/>
        <v>51848.660000000084</v>
      </c>
      <c r="BL52" s="2">
        <f t="shared" si="12"/>
        <v>0.9994957090935449</v>
      </c>
      <c r="BN52" t="s">
        <v>45</v>
      </c>
      <c r="BO52">
        <v>1.22</v>
      </c>
      <c r="BP52" s="4">
        <f t="shared" si="27"/>
        <v>51848.660000000054</v>
      </c>
      <c r="BQ52" s="2">
        <f t="shared" si="13"/>
        <v>0.9994957090935449</v>
      </c>
    </row>
    <row r="53" spans="1:69" x14ac:dyDescent="0.2">
      <c r="A53" t="s">
        <v>50</v>
      </c>
      <c r="B53">
        <v>30.8</v>
      </c>
      <c r="C53" s="4">
        <f t="shared" si="14"/>
        <v>51534.369999999974</v>
      </c>
      <c r="D53" s="2">
        <f t="shared" si="0"/>
        <v>0.9934370856612128</v>
      </c>
      <c r="F53" s="6" t="s">
        <v>46</v>
      </c>
      <c r="G53" s="7">
        <v>21.66</v>
      </c>
      <c r="H53" s="4">
        <f t="shared" si="15"/>
        <v>51401.119999999995</v>
      </c>
      <c r="I53" s="2">
        <f t="shared" si="1"/>
        <v>0.99086840204939508</v>
      </c>
      <c r="K53" t="s">
        <v>46</v>
      </c>
      <c r="L53">
        <v>20.169999999999998</v>
      </c>
      <c r="M53" s="4">
        <f t="shared" si="16"/>
        <v>51434.879999999968</v>
      </c>
      <c r="N53" s="2">
        <f t="shared" si="2"/>
        <v>0.99151919948830658</v>
      </c>
      <c r="P53" t="s">
        <v>46</v>
      </c>
      <c r="Q53">
        <v>20.169999999999998</v>
      </c>
      <c r="R53" s="4">
        <f t="shared" si="17"/>
        <v>51463.779999999962</v>
      </c>
      <c r="S53" s="2">
        <f t="shared" si="3"/>
        <v>0.99207630985514739</v>
      </c>
      <c r="U53" t="s">
        <v>46</v>
      </c>
      <c r="V53">
        <v>20.169999999999998</v>
      </c>
      <c r="W53" s="4">
        <f t="shared" si="18"/>
        <v>51482.310000000005</v>
      </c>
      <c r="X53" s="2">
        <f t="shared" si="4"/>
        <v>0.99243351591388662</v>
      </c>
      <c r="Z53" t="s">
        <v>46</v>
      </c>
      <c r="AA53">
        <v>19.509999999999998</v>
      </c>
      <c r="AB53" s="4">
        <f t="shared" si="19"/>
        <v>51525.170000000006</v>
      </c>
      <c r="AC53" s="2">
        <f t="shared" si="5"/>
        <v>0.99325973564823944</v>
      </c>
      <c r="AE53" t="s">
        <v>46</v>
      </c>
      <c r="AF53">
        <v>19.509999999999998</v>
      </c>
      <c r="AG53" s="4">
        <f t="shared" si="20"/>
        <v>51561.020000000077</v>
      </c>
      <c r="AH53" s="2">
        <f t="shared" si="6"/>
        <v>0.99395082238357646</v>
      </c>
      <c r="AJ53" t="s">
        <v>46</v>
      </c>
      <c r="AK53">
        <v>18.52</v>
      </c>
      <c r="AL53" s="4">
        <f t="shared" si="21"/>
        <v>51589.590000000062</v>
      </c>
      <c r="AM53" s="2">
        <f t="shared" si="7"/>
        <v>0.99450157128256056</v>
      </c>
      <c r="AO53" t="s">
        <v>46</v>
      </c>
      <c r="AP53">
        <v>16.509999999999998</v>
      </c>
      <c r="AQ53" s="4">
        <f t="shared" si="22"/>
        <v>51618.95</v>
      </c>
      <c r="AR53" s="2">
        <f t="shared" si="8"/>
        <v>0.99506754915004991</v>
      </c>
      <c r="AT53" t="s">
        <v>46</v>
      </c>
      <c r="AU53">
        <v>10.370000000000001</v>
      </c>
      <c r="AV53" s="4">
        <f t="shared" si="23"/>
        <v>51676.210000000043</v>
      </c>
      <c r="AW53" s="2">
        <f t="shared" si="9"/>
        <v>0.99617136020905706</v>
      </c>
      <c r="AY53" t="s">
        <v>46</v>
      </c>
      <c r="AZ53">
        <v>1.22</v>
      </c>
      <c r="BA53" s="4">
        <f t="shared" si="24"/>
        <v>51849.88000000007</v>
      </c>
      <c r="BB53" s="2">
        <f t="shared" si="10"/>
        <v>0.99951922724743925</v>
      </c>
      <c r="BD53" t="s">
        <v>46</v>
      </c>
      <c r="BE53">
        <v>1.22</v>
      </c>
      <c r="BF53" s="4">
        <f t="shared" si="25"/>
        <v>51849.880000000092</v>
      </c>
      <c r="BG53" s="2">
        <f t="shared" si="11"/>
        <v>0.99951922724743925</v>
      </c>
      <c r="BI53" t="s">
        <v>46</v>
      </c>
      <c r="BJ53">
        <v>1.22</v>
      </c>
      <c r="BK53" s="4">
        <f t="shared" si="26"/>
        <v>51849.880000000085</v>
      </c>
      <c r="BL53" s="2">
        <f t="shared" si="12"/>
        <v>0.99951922724743925</v>
      </c>
      <c r="BN53" t="s">
        <v>46</v>
      </c>
      <c r="BO53">
        <v>1.22</v>
      </c>
      <c r="BP53" s="4">
        <f t="shared" si="27"/>
        <v>51849.880000000056</v>
      </c>
      <c r="BQ53" s="2">
        <f t="shared" si="13"/>
        <v>0.99951922724743925</v>
      </c>
    </row>
    <row r="54" spans="1:69" x14ac:dyDescent="0.2">
      <c r="A54" t="s">
        <v>51</v>
      </c>
      <c r="B54">
        <v>47.93</v>
      </c>
      <c r="C54" s="4">
        <f t="shared" si="14"/>
        <v>51582.299999999974</v>
      </c>
      <c r="D54" s="2">
        <f t="shared" si="0"/>
        <v>0.9943610406744543</v>
      </c>
      <c r="F54" s="6" t="s">
        <v>47</v>
      </c>
      <c r="G54" s="7">
        <v>44.110000000000007</v>
      </c>
      <c r="H54" s="4">
        <f t="shared" si="15"/>
        <v>51445.229999999996</v>
      </c>
      <c r="I54" s="2">
        <f t="shared" si="1"/>
        <v>0.99171871825290192</v>
      </c>
      <c r="K54" t="s">
        <v>47</v>
      </c>
      <c r="L54">
        <v>37.140000000000008</v>
      </c>
      <c r="M54" s="4">
        <f t="shared" si="16"/>
        <v>51472.019999999968</v>
      </c>
      <c r="N54" s="2">
        <f t="shared" si="2"/>
        <v>0.99223515377981064</v>
      </c>
      <c r="P54" t="s">
        <v>47</v>
      </c>
      <c r="Q54">
        <v>31.09</v>
      </c>
      <c r="R54" s="4">
        <f t="shared" si="17"/>
        <v>51494.869999999959</v>
      </c>
      <c r="S54" s="2">
        <f t="shared" si="3"/>
        <v>0.99267563723594598</v>
      </c>
      <c r="U54" t="s">
        <v>47</v>
      </c>
      <c r="V54">
        <v>30.580000000000002</v>
      </c>
      <c r="W54" s="4">
        <f t="shared" si="18"/>
        <v>51512.890000000007</v>
      </c>
      <c r="X54" s="2">
        <f t="shared" si="4"/>
        <v>0.99302301193527043</v>
      </c>
      <c r="Z54" t="s">
        <v>47</v>
      </c>
      <c r="AA54">
        <v>30.580000000000002</v>
      </c>
      <c r="AB54" s="4">
        <f t="shared" si="19"/>
        <v>51555.750000000007</v>
      </c>
      <c r="AC54" s="2">
        <f t="shared" si="5"/>
        <v>0.99384923166962325</v>
      </c>
      <c r="AE54" t="s">
        <v>47</v>
      </c>
      <c r="AF54">
        <v>28.560000000000002</v>
      </c>
      <c r="AG54" s="4">
        <f t="shared" si="20"/>
        <v>51589.580000000075</v>
      </c>
      <c r="AH54" s="2">
        <f t="shared" si="6"/>
        <v>0.99450137851080722</v>
      </c>
      <c r="AJ54" t="s">
        <v>47</v>
      </c>
      <c r="AK54">
        <v>27.509999999999998</v>
      </c>
      <c r="AL54" s="4">
        <f t="shared" si="21"/>
        <v>51617.100000000064</v>
      </c>
      <c r="AM54" s="2">
        <f t="shared" si="7"/>
        <v>0.99503188637570206</v>
      </c>
      <c r="AO54" t="s">
        <v>47</v>
      </c>
      <c r="AP54">
        <v>27.509999999999998</v>
      </c>
      <c r="AQ54" s="4">
        <f t="shared" si="22"/>
        <v>51646.46</v>
      </c>
      <c r="AR54" s="2">
        <f t="shared" si="8"/>
        <v>0.99559786424319141</v>
      </c>
      <c r="AT54" t="s">
        <v>47</v>
      </c>
      <c r="AU54">
        <v>27.509999999999998</v>
      </c>
      <c r="AV54" s="4">
        <f t="shared" si="23"/>
        <v>51703.720000000045</v>
      </c>
      <c r="AW54" s="2">
        <f t="shared" si="9"/>
        <v>0.99670167530219866</v>
      </c>
      <c r="AY54" t="s">
        <v>47</v>
      </c>
      <c r="AZ54">
        <v>1.28</v>
      </c>
      <c r="BA54" s="4">
        <f t="shared" si="24"/>
        <v>51851.160000000069</v>
      </c>
      <c r="BB54" s="2">
        <f t="shared" si="10"/>
        <v>0.99954390203185295</v>
      </c>
      <c r="BD54" t="s">
        <v>47</v>
      </c>
      <c r="BE54">
        <v>1.28</v>
      </c>
      <c r="BF54" s="4">
        <f t="shared" si="25"/>
        <v>51851.160000000091</v>
      </c>
      <c r="BG54" s="2">
        <f t="shared" si="11"/>
        <v>0.99954390203185295</v>
      </c>
      <c r="BI54" t="s">
        <v>47</v>
      </c>
      <c r="BJ54">
        <v>1.28</v>
      </c>
      <c r="BK54" s="4">
        <f t="shared" si="26"/>
        <v>51851.160000000084</v>
      </c>
      <c r="BL54" s="2">
        <f t="shared" si="12"/>
        <v>0.99954390203185295</v>
      </c>
      <c r="BN54" t="s">
        <v>47</v>
      </c>
      <c r="BO54">
        <v>1.28</v>
      </c>
      <c r="BP54" s="4">
        <f t="shared" si="27"/>
        <v>51851.160000000054</v>
      </c>
      <c r="BQ54" s="2">
        <f t="shared" si="13"/>
        <v>0.99954390203185295</v>
      </c>
    </row>
    <row r="55" spans="1:69" x14ac:dyDescent="0.2">
      <c r="A55" t="s">
        <v>52</v>
      </c>
      <c r="B55">
        <v>19.729999999999997</v>
      </c>
      <c r="C55" s="4">
        <f t="shared" si="14"/>
        <v>51602.029999999977</v>
      </c>
      <c r="D55" s="2">
        <f t="shared" si="0"/>
        <v>0.99474137934358131</v>
      </c>
      <c r="F55" s="6" t="s">
        <v>48</v>
      </c>
      <c r="G55" s="7">
        <v>30.550000000000004</v>
      </c>
      <c r="H55" s="4">
        <f t="shared" si="15"/>
        <v>51475.78</v>
      </c>
      <c r="I55" s="2">
        <f t="shared" si="1"/>
        <v>0.99230763595902605</v>
      </c>
      <c r="K55" t="s">
        <v>48</v>
      </c>
      <c r="L55">
        <v>28.930000000000003</v>
      </c>
      <c r="M55" s="4">
        <f t="shared" si="16"/>
        <v>51500.949999999968</v>
      </c>
      <c r="N55" s="2">
        <f t="shared" si="2"/>
        <v>0.99279284246191113</v>
      </c>
      <c r="P55" t="s">
        <v>48</v>
      </c>
      <c r="Q55">
        <v>26.340000000000003</v>
      </c>
      <c r="R55" s="4">
        <f t="shared" si="17"/>
        <v>51521.209999999955</v>
      </c>
      <c r="S55" s="2">
        <f t="shared" si="3"/>
        <v>0.99318339803395927</v>
      </c>
      <c r="U55" t="s">
        <v>48</v>
      </c>
      <c r="V55">
        <v>26.340000000000003</v>
      </c>
      <c r="W55" s="4">
        <f t="shared" si="18"/>
        <v>51539.23</v>
      </c>
      <c r="X55" s="2">
        <f t="shared" si="4"/>
        <v>0.99353077273328372</v>
      </c>
      <c r="Z55" t="s">
        <v>48</v>
      </c>
      <c r="AA55">
        <v>26.340000000000003</v>
      </c>
      <c r="AB55" s="4">
        <f t="shared" si="19"/>
        <v>51582.090000000004</v>
      </c>
      <c r="AC55" s="2">
        <f t="shared" si="5"/>
        <v>0.99435699246763665</v>
      </c>
      <c r="AE55" t="s">
        <v>48</v>
      </c>
      <c r="AF55">
        <v>23.240000000000002</v>
      </c>
      <c r="AG55" s="4">
        <f t="shared" si="20"/>
        <v>51612.820000000072</v>
      </c>
      <c r="AH55" s="2">
        <f t="shared" si="6"/>
        <v>0.99494938006531863</v>
      </c>
      <c r="AJ55" t="s">
        <v>48</v>
      </c>
      <c r="AK55">
        <v>22.17</v>
      </c>
      <c r="AL55" s="4">
        <f t="shared" si="21"/>
        <v>51639.270000000062</v>
      </c>
      <c r="AM55" s="2">
        <f t="shared" si="7"/>
        <v>0.99545926135261764</v>
      </c>
      <c r="AO55" t="s">
        <v>48</v>
      </c>
      <c r="AP55">
        <v>18.829999999999998</v>
      </c>
      <c r="AQ55" s="4">
        <f t="shared" si="22"/>
        <v>51665.29</v>
      </c>
      <c r="AR55" s="2">
        <f t="shared" si="8"/>
        <v>0.99596085345452756</v>
      </c>
      <c r="AT55" t="s">
        <v>48</v>
      </c>
      <c r="AU55">
        <v>11.68</v>
      </c>
      <c r="AV55" s="4">
        <f t="shared" si="23"/>
        <v>51715.400000000045</v>
      </c>
      <c r="AW55" s="2">
        <f t="shared" si="9"/>
        <v>0.99692683270997373</v>
      </c>
      <c r="AY55" t="s">
        <v>48</v>
      </c>
      <c r="AZ55">
        <v>0.31</v>
      </c>
      <c r="BA55" s="4">
        <f t="shared" si="24"/>
        <v>51851.470000000067</v>
      </c>
      <c r="BB55" s="2">
        <f t="shared" si="10"/>
        <v>0.99954987795620309</v>
      </c>
      <c r="BD55" t="s">
        <v>48</v>
      </c>
      <c r="BE55">
        <v>0.31</v>
      </c>
      <c r="BF55" s="4">
        <f t="shared" si="25"/>
        <v>51851.470000000088</v>
      </c>
      <c r="BG55" s="2">
        <f t="shared" si="11"/>
        <v>0.99954987795620309</v>
      </c>
      <c r="BI55" t="s">
        <v>48</v>
      </c>
      <c r="BJ55">
        <v>0.31</v>
      </c>
      <c r="BK55" s="4">
        <f t="shared" si="26"/>
        <v>51851.470000000081</v>
      </c>
      <c r="BL55" s="2">
        <f t="shared" si="12"/>
        <v>0.99954987795620309</v>
      </c>
      <c r="BN55" t="s">
        <v>48</v>
      </c>
      <c r="BO55">
        <v>0.31</v>
      </c>
      <c r="BP55" s="4">
        <f t="shared" si="27"/>
        <v>51851.470000000052</v>
      </c>
      <c r="BQ55" s="2">
        <f t="shared" si="13"/>
        <v>0.99954987795620309</v>
      </c>
    </row>
    <row r="56" spans="1:69" x14ac:dyDescent="0.2">
      <c r="A56" t="s">
        <v>53</v>
      </c>
      <c r="B56">
        <v>53.179999999999993</v>
      </c>
      <c r="C56" s="4">
        <f t="shared" si="14"/>
        <v>51655.209999999977</v>
      </c>
      <c r="D56" s="2">
        <f t="shared" si="0"/>
        <v>0.99576653952726968</v>
      </c>
      <c r="F56" s="6" t="s">
        <v>49</v>
      </c>
      <c r="G56" s="7">
        <v>36.74</v>
      </c>
      <c r="H56" s="4">
        <f t="shared" si="15"/>
        <v>51512.52</v>
      </c>
      <c r="I56" s="2">
        <f t="shared" si="1"/>
        <v>0.99301587938040081</v>
      </c>
      <c r="K56" t="s">
        <v>49</v>
      </c>
      <c r="L56">
        <v>24.76</v>
      </c>
      <c r="M56" s="4">
        <f t="shared" si="16"/>
        <v>51525.70999999997</v>
      </c>
      <c r="N56" s="2">
        <f t="shared" si="2"/>
        <v>0.99327014532291391</v>
      </c>
      <c r="P56" t="s">
        <v>49</v>
      </c>
      <c r="Q56">
        <v>24.76</v>
      </c>
      <c r="R56" s="4">
        <f t="shared" si="17"/>
        <v>51545.969999999958</v>
      </c>
      <c r="S56" s="2">
        <f t="shared" si="3"/>
        <v>0.99366070089496206</v>
      </c>
      <c r="U56" t="s">
        <v>49</v>
      </c>
      <c r="V56">
        <v>24.59</v>
      </c>
      <c r="W56" s="4">
        <f t="shared" si="18"/>
        <v>51563.82</v>
      </c>
      <c r="X56" s="2">
        <f t="shared" si="4"/>
        <v>0.99400479847448142</v>
      </c>
      <c r="Z56" t="s">
        <v>49</v>
      </c>
      <c r="AA56">
        <v>24.59</v>
      </c>
      <c r="AB56" s="4">
        <f t="shared" si="19"/>
        <v>51606.68</v>
      </c>
      <c r="AC56" s="2">
        <f t="shared" si="5"/>
        <v>0.99483101820883424</v>
      </c>
      <c r="AE56" t="s">
        <v>49</v>
      </c>
      <c r="AF56">
        <v>19.510000000000002</v>
      </c>
      <c r="AG56" s="4">
        <f t="shared" si="20"/>
        <v>51632.330000000075</v>
      </c>
      <c r="AH56" s="2">
        <f t="shared" si="6"/>
        <v>0.99532547775587454</v>
      </c>
      <c r="AJ56" t="s">
        <v>49</v>
      </c>
      <c r="AK56">
        <v>10.32</v>
      </c>
      <c r="AL56" s="4">
        <f t="shared" si="21"/>
        <v>51649.590000000062</v>
      </c>
      <c r="AM56" s="2">
        <f t="shared" si="7"/>
        <v>0.99565820180195319</v>
      </c>
      <c r="AO56" t="s">
        <v>49</v>
      </c>
      <c r="AP56">
        <v>10.32</v>
      </c>
      <c r="AQ56" s="4">
        <f t="shared" si="22"/>
        <v>51675.61</v>
      </c>
      <c r="AR56" s="2">
        <f t="shared" si="8"/>
        <v>0.99615979390386311</v>
      </c>
      <c r="AT56" t="s">
        <v>49</v>
      </c>
      <c r="AU56">
        <v>10.32</v>
      </c>
      <c r="AV56" s="4">
        <f t="shared" si="23"/>
        <v>51725.720000000045</v>
      </c>
      <c r="AW56" s="2">
        <f t="shared" si="9"/>
        <v>0.99712577315930928</v>
      </c>
      <c r="AY56" t="s">
        <v>49</v>
      </c>
      <c r="AZ56">
        <v>1.1200000000000001</v>
      </c>
      <c r="BA56" s="4">
        <f t="shared" si="24"/>
        <v>51852.590000000069</v>
      </c>
      <c r="BB56" s="2">
        <f t="shared" si="10"/>
        <v>0.99957146839256505</v>
      </c>
      <c r="BD56" t="s">
        <v>49</v>
      </c>
      <c r="BE56">
        <v>1.1200000000000001</v>
      </c>
      <c r="BF56" s="4">
        <f t="shared" si="25"/>
        <v>51852.590000000091</v>
      </c>
      <c r="BG56" s="2">
        <f t="shared" si="11"/>
        <v>0.99957146839256505</v>
      </c>
      <c r="BI56" t="s">
        <v>49</v>
      </c>
      <c r="BJ56">
        <v>1.1200000000000001</v>
      </c>
      <c r="BK56" s="4">
        <f t="shared" si="26"/>
        <v>51852.590000000084</v>
      </c>
      <c r="BL56" s="2">
        <f t="shared" si="12"/>
        <v>0.99957146839256505</v>
      </c>
      <c r="BN56" t="s">
        <v>49</v>
      </c>
      <c r="BO56">
        <v>1.1200000000000001</v>
      </c>
      <c r="BP56" s="4">
        <f t="shared" si="27"/>
        <v>51852.590000000055</v>
      </c>
      <c r="BQ56" s="2">
        <f t="shared" si="13"/>
        <v>0.99957146839256505</v>
      </c>
    </row>
    <row r="57" spans="1:69" x14ac:dyDescent="0.2">
      <c r="A57" t="s">
        <v>54</v>
      </c>
      <c r="B57">
        <v>219.61</v>
      </c>
      <c r="C57" s="5">
        <f t="shared" si="14"/>
        <v>51874.819999999978</v>
      </c>
      <c r="D57" s="2">
        <f t="shared" si="0"/>
        <v>1</v>
      </c>
      <c r="F57" s="6" t="s">
        <v>50</v>
      </c>
      <c r="G57" s="7">
        <v>29.520000000000003</v>
      </c>
      <c r="H57" s="4">
        <f t="shared" si="15"/>
        <v>51542.039999999994</v>
      </c>
      <c r="I57" s="2">
        <f t="shared" si="1"/>
        <v>0.99358494159594191</v>
      </c>
      <c r="K57" t="s">
        <v>50</v>
      </c>
      <c r="L57">
        <v>25.28</v>
      </c>
      <c r="M57" s="4">
        <f t="shared" si="16"/>
        <v>51550.989999999969</v>
      </c>
      <c r="N57" s="2">
        <f t="shared" si="2"/>
        <v>0.9937574723150846</v>
      </c>
      <c r="P57" t="s">
        <v>50</v>
      </c>
      <c r="Q57">
        <v>18.009999999999998</v>
      </c>
      <c r="R57" s="4">
        <f t="shared" si="17"/>
        <v>51563.97999999996</v>
      </c>
      <c r="S57" s="2">
        <f t="shared" si="3"/>
        <v>0.99400788282253305</v>
      </c>
      <c r="U57" t="s">
        <v>50</v>
      </c>
      <c r="V57">
        <v>17.419999999999998</v>
      </c>
      <c r="W57" s="4">
        <f t="shared" si="18"/>
        <v>51581.24</v>
      </c>
      <c r="X57" s="2">
        <f t="shared" si="4"/>
        <v>0.9943406068686117</v>
      </c>
      <c r="Z57" t="s">
        <v>50</v>
      </c>
      <c r="AA57">
        <v>17.419999999999998</v>
      </c>
      <c r="AB57" s="4">
        <f t="shared" si="19"/>
        <v>51624.1</v>
      </c>
      <c r="AC57" s="2">
        <f t="shared" si="5"/>
        <v>0.99516682660296463</v>
      </c>
      <c r="AE57" t="s">
        <v>50</v>
      </c>
      <c r="AF57">
        <v>15.29</v>
      </c>
      <c r="AG57" s="4">
        <f t="shared" si="20"/>
        <v>51647.620000000075</v>
      </c>
      <c r="AH57" s="2">
        <f t="shared" si="6"/>
        <v>0.99562022576656639</v>
      </c>
      <c r="AJ57" t="s">
        <v>50</v>
      </c>
      <c r="AK57">
        <v>9.7799999999999994</v>
      </c>
      <c r="AL57" s="4">
        <f t="shared" si="21"/>
        <v>51659.370000000061</v>
      </c>
      <c r="AM57" s="2">
        <f t="shared" si="7"/>
        <v>0.99584673257661416</v>
      </c>
      <c r="AO57" t="s">
        <v>50</v>
      </c>
      <c r="AP57">
        <v>8.7799999999999994</v>
      </c>
      <c r="AQ57" s="4">
        <f t="shared" si="22"/>
        <v>51684.39</v>
      </c>
      <c r="AR57" s="2">
        <f t="shared" si="8"/>
        <v>0.99632904750320084</v>
      </c>
      <c r="AT57" t="s">
        <v>50</v>
      </c>
      <c r="AU57">
        <v>7.3500000000000005</v>
      </c>
      <c r="AV57" s="4">
        <f t="shared" si="23"/>
        <v>51733.070000000043</v>
      </c>
      <c r="AW57" s="2">
        <f t="shared" si="9"/>
        <v>0.9972674603979349</v>
      </c>
      <c r="AY57" t="s">
        <v>50</v>
      </c>
      <c r="AZ57">
        <v>4.32</v>
      </c>
      <c r="BA57" s="4">
        <f t="shared" si="24"/>
        <v>51856.910000000069</v>
      </c>
      <c r="BB57" s="2">
        <f t="shared" si="10"/>
        <v>0.99965474578996139</v>
      </c>
      <c r="BD57" t="s">
        <v>50</v>
      </c>
      <c r="BE57">
        <v>4.32</v>
      </c>
      <c r="BF57" s="4">
        <f t="shared" si="25"/>
        <v>51856.910000000091</v>
      </c>
      <c r="BG57" s="2">
        <f t="shared" si="11"/>
        <v>0.99965474578996139</v>
      </c>
      <c r="BI57" t="s">
        <v>50</v>
      </c>
      <c r="BJ57">
        <v>4.32</v>
      </c>
      <c r="BK57" s="4">
        <f t="shared" si="26"/>
        <v>51856.910000000084</v>
      </c>
      <c r="BL57" s="2">
        <f t="shared" si="12"/>
        <v>0.99965474578996139</v>
      </c>
      <c r="BN57" t="s">
        <v>50</v>
      </c>
      <c r="BO57">
        <v>4.32</v>
      </c>
      <c r="BP57" s="4">
        <f t="shared" si="27"/>
        <v>51856.910000000054</v>
      </c>
      <c r="BQ57" s="2">
        <f t="shared" si="13"/>
        <v>0.99965474578996139</v>
      </c>
    </row>
    <row r="58" spans="1:69" x14ac:dyDescent="0.2">
      <c r="A58" t="s">
        <v>59</v>
      </c>
      <c r="B58" s="3">
        <f>SUM(B3:B57)</f>
        <v>51874.819999999978</v>
      </c>
      <c r="F58" s="6" t="s">
        <v>51</v>
      </c>
      <c r="G58" s="7">
        <v>44.9</v>
      </c>
      <c r="H58" s="4">
        <f t="shared" si="15"/>
        <v>51586.939999999995</v>
      </c>
      <c r="I58" s="2">
        <f t="shared" si="1"/>
        <v>0.99445048676795411</v>
      </c>
      <c r="K58" t="s">
        <v>51</v>
      </c>
      <c r="L58">
        <v>44.9</v>
      </c>
      <c r="M58" s="4">
        <f t="shared" si="16"/>
        <v>51595.88999999997</v>
      </c>
      <c r="N58" s="2">
        <f t="shared" si="2"/>
        <v>0.99462301748709681</v>
      </c>
      <c r="P58" t="s">
        <v>51</v>
      </c>
      <c r="Q58">
        <v>44.69</v>
      </c>
      <c r="R58" s="4">
        <f t="shared" si="17"/>
        <v>51608.669999999962</v>
      </c>
      <c r="S58" s="2">
        <f t="shared" si="3"/>
        <v>0.99486937978772738</v>
      </c>
      <c r="U58" t="s">
        <v>51</v>
      </c>
      <c r="V58">
        <v>44.69</v>
      </c>
      <c r="W58" s="4">
        <f t="shared" si="18"/>
        <v>51625.93</v>
      </c>
      <c r="X58" s="2">
        <f t="shared" si="4"/>
        <v>0.99520210383380614</v>
      </c>
      <c r="Z58" t="s">
        <v>51</v>
      </c>
      <c r="AA58">
        <v>44.69</v>
      </c>
      <c r="AB58" s="4">
        <f t="shared" si="19"/>
        <v>51668.79</v>
      </c>
      <c r="AC58" s="2">
        <f t="shared" si="5"/>
        <v>0.99602832356815896</v>
      </c>
      <c r="AE58" t="s">
        <v>51</v>
      </c>
      <c r="AF58">
        <v>43.55</v>
      </c>
      <c r="AG58" s="4">
        <f t="shared" si="20"/>
        <v>51691.170000000078</v>
      </c>
      <c r="AH58" s="2">
        <f t="shared" si="6"/>
        <v>0.99645974675189231</v>
      </c>
      <c r="AJ58" t="s">
        <v>51</v>
      </c>
      <c r="AK58">
        <v>43.55</v>
      </c>
      <c r="AL58" s="4">
        <f t="shared" si="21"/>
        <v>51702.920000000064</v>
      </c>
      <c r="AM58" s="2">
        <f t="shared" si="7"/>
        <v>0.99668625356194007</v>
      </c>
      <c r="AO58" t="s">
        <v>51</v>
      </c>
      <c r="AP58">
        <v>43.55</v>
      </c>
      <c r="AQ58" s="4">
        <f t="shared" si="22"/>
        <v>51727.94</v>
      </c>
      <c r="AR58" s="2">
        <f t="shared" si="8"/>
        <v>0.99716856848852675</v>
      </c>
      <c r="AT58" t="s">
        <v>51</v>
      </c>
      <c r="AU58">
        <v>21.009999999999998</v>
      </c>
      <c r="AV58" s="4">
        <f t="shared" si="23"/>
        <v>51754.080000000045</v>
      </c>
      <c r="AW58" s="2">
        <f t="shared" si="9"/>
        <v>0.99767247385147562</v>
      </c>
      <c r="AY58" t="s">
        <v>51</v>
      </c>
      <c r="AZ58">
        <v>0.13</v>
      </c>
      <c r="BA58" s="4">
        <f t="shared" si="24"/>
        <v>51857.040000000066</v>
      </c>
      <c r="BB58" s="2">
        <f t="shared" si="10"/>
        <v>0.99965725182275333</v>
      </c>
      <c r="BD58" t="s">
        <v>51</v>
      </c>
      <c r="BE58">
        <v>0.13</v>
      </c>
      <c r="BF58" s="4">
        <f t="shared" si="25"/>
        <v>51857.040000000088</v>
      </c>
      <c r="BG58" s="2">
        <f t="shared" si="11"/>
        <v>0.99965725182275333</v>
      </c>
      <c r="BI58" t="s">
        <v>51</v>
      </c>
      <c r="BJ58">
        <v>0.13</v>
      </c>
      <c r="BK58" s="4">
        <f t="shared" si="26"/>
        <v>51857.040000000081</v>
      </c>
      <c r="BL58" s="2">
        <f t="shared" si="12"/>
        <v>0.99965725182275333</v>
      </c>
      <c r="BN58" t="s">
        <v>51</v>
      </c>
      <c r="BO58">
        <v>0.13</v>
      </c>
      <c r="BP58" s="4">
        <f t="shared" si="27"/>
        <v>51857.040000000052</v>
      </c>
      <c r="BQ58" s="2">
        <f t="shared" si="13"/>
        <v>0.99965725182275333</v>
      </c>
    </row>
    <row r="59" spans="1:69" x14ac:dyDescent="0.2">
      <c r="F59" s="6" t="s">
        <v>52</v>
      </c>
      <c r="G59" s="7">
        <v>16.71</v>
      </c>
      <c r="H59" s="4">
        <f t="shared" si="15"/>
        <v>51603.649999999994</v>
      </c>
      <c r="I59" s="2">
        <f t="shared" si="1"/>
        <v>0.99477260836760495</v>
      </c>
      <c r="K59" t="s">
        <v>52</v>
      </c>
      <c r="L59">
        <v>16.71</v>
      </c>
      <c r="M59" s="4">
        <f t="shared" si="16"/>
        <v>51612.599999999969</v>
      </c>
      <c r="N59" s="2">
        <f t="shared" si="2"/>
        <v>0.99494513908674764</v>
      </c>
      <c r="P59" t="s">
        <v>52</v>
      </c>
      <c r="Q59">
        <v>16.71</v>
      </c>
      <c r="R59" s="4">
        <f t="shared" si="17"/>
        <v>51625.379999999961</v>
      </c>
      <c r="S59" s="2">
        <f t="shared" si="3"/>
        <v>0.99519150138737822</v>
      </c>
      <c r="U59" t="s">
        <v>52</v>
      </c>
      <c r="V59">
        <v>15.67</v>
      </c>
      <c r="W59" s="4">
        <f t="shared" si="18"/>
        <v>51641.599999999999</v>
      </c>
      <c r="X59" s="2">
        <f t="shared" si="4"/>
        <v>0.99550417717112072</v>
      </c>
      <c r="Z59" t="s">
        <v>52</v>
      </c>
      <c r="AA59">
        <v>15.67</v>
      </c>
      <c r="AB59" s="4">
        <f t="shared" si="19"/>
        <v>51684.46</v>
      </c>
      <c r="AC59" s="2">
        <f t="shared" si="5"/>
        <v>0.99633039690547354</v>
      </c>
      <c r="AE59" t="s">
        <v>52</v>
      </c>
      <c r="AF59">
        <v>7.18</v>
      </c>
      <c r="AG59" s="4">
        <f t="shared" si="20"/>
        <v>51698.350000000079</v>
      </c>
      <c r="AH59" s="2">
        <f t="shared" si="6"/>
        <v>0.99659815687071296</v>
      </c>
      <c r="AJ59" t="s">
        <v>52</v>
      </c>
      <c r="AK59">
        <v>7.18</v>
      </c>
      <c r="AL59" s="4">
        <f t="shared" si="21"/>
        <v>51710.100000000064</v>
      </c>
      <c r="AM59" s="2">
        <f t="shared" si="7"/>
        <v>0.99682466368076073</v>
      </c>
      <c r="AO59" t="s">
        <v>52</v>
      </c>
      <c r="AP59">
        <v>7.18</v>
      </c>
      <c r="AQ59" s="4">
        <f t="shared" si="22"/>
        <v>51735.12</v>
      </c>
      <c r="AR59" s="2">
        <f t="shared" si="8"/>
        <v>0.99730697860734741</v>
      </c>
      <c r="AT59" t="s">
        <v>52</v>
      </c>
      <c r="AU59">
        <v>2.14</v>
      </c>
      <c r="AV59" s="4">
        <f t="shared" si="23"/>
        <v>51756.220000000045</v>
      </c>
      <c r="AW59" s="2">
        <f t="shared" si="9"/>
        <v>0.99771372700666727</v>
      </c>
      <c r="AY59" t="s">
        <v>52</v>
      </c>
      <c r="AZ59">
        <v>2.14</v>
      </c>
      <c r="BA59" s="4">
        <f t="shared" si="24"/>
        <v>51859.180000000066</v>
      </c>
      <c r="BB59" s="2">
        <f t="shared" si="10"/>
        <v>0.99969850497794499</v>
      </c>
      <c r="BD59" t="s">
        <v>52</v>
      </c>
      <c r="BE59">
        <v>2.14</v>
      </c>
      <c r="BF59" s="4">
        <f t="shared" si="25"/>
        <v>51859.180000000088</v>
      </c>
      <c r="BG59" s="2">
        <f t="shared" si="11"/>
        <v>0.99969850497794499</v>
      </c>
      <c r="BI59" t="s">
        <v>52</v>
      </c>
      <c r="BJ59">
        <v>2.14</v>
      </c>
      <c r="BK59" s="4">
        <f t="shared" si="26"/>
        <v>51859.18000000008</v>
      </c>
      <c r="BL59" s="2">
        <f t="shared" si="12"/>
        <v>0.99969850497794499</v>
      </c>
      <c r="BN59" t="s">
        <v>52</v>
      </c>
      <c r="BO59">
        <v>2.14</v>
      </c>
      <c r="BP59" s="4">
        <f t="shared" si="27"/>
        <v>51859.180000000051</v>
      </c>
      <c r="BQ59" s="2">
        <f t="shared" si="13"/>
        <v>0.99969850497794499</v>
      </c>
    </row>
    <row r="60" spans="1:69" x14ac:dyDescent="0.2">
      <c r="F60" s="6" t="s">
        <v>53</v>
      </c>
      <c r="G60" s="7">
        <v>271.16999999999996</v>
      </c>
      <c r="H60" s="4">
        <f t="shared" si="15"/>
        <v>51874.819999999992</v>
      </c>
      <c r="I60" s="2">
        <f t="shared" si="1"/>
        <v>1</v>
      </c>
      <c r="K60" t="s">
        <v>53</v>
      </c>
      <c r="L60">
        <v>50.209999999999994</v>
      </c>
      <c r="M60" s="4">
        <f t="shared" si="16"/>
        <v>51662.809999999969</v>
      </c>
      <c r="N60" s="2">
        <f t="shared" si="2"/>
        <v>0.99591304605972608</v>
      </c>
      <c r="P60" t="s">
        <v>53</v>
      </c>
      <c r="Q60">
        <v>41.18</v>
      </c>
      <c r="R60" s="4">
        <f t="shared" si="17"/>
        <v>51666.559999999961</v>
      </c>
      <c r="S60" s="2">
        <f t="shared" si="3"/>
        <v>0.99598533546718804</v>
      </c>
      <c r="U60" t="s">
        <v>53</v>
      </c>
      <c r="V60">
        <v>40.369999999999997</v>
      </c>
      <c r="W60" s="4">
        <f t="shared" si="18"/>
        <v>51681.97</v>
      </c>
      <c r="X60" s="2">
        <f t="shared" si="4"/>
        <v>0.99628239673891883</v>
      </c>
      <c r="Z60" t="s">
        <v>53</v>
      </c>
      <c r="AA60">
        <v>14.45</v>
      </c>
      <c r="AB60" s="4">
        <f t="shared" si="19"/>
        <v>51698.909999999996</v>
      </c>
      <c r="AC60" s="2">
        <f t="shared" si="5"/>
        <v>0.99660895208889388</v>
      </c>
      <c r="AE60" t="s">
        <v>53</v>
      </c>
      <c r="AF60">
        <v>9.67</v>
      </c>
      <c r="AG60" s="4">
        <f t="shared" si="20"/>
        <v>51708.020000000077</v>
      </c>
      <c r="AH60" s="2">
        <f t="shared" si="6"/>
        <v>0.99678456715608843</v>
      </c>
      <c r="AJ60" t="s">
        <v>53</v>
      </c>
      <c r="AK60">
        <v>4.2300000000000004</v>
      </c>
      <c r="AL60" s="4">
        <f t="shared" si="21"/>
        <v>51714.330000000067</v>
      </c>
      <c r="AM60" s="2">
        <f t="shared" si="7"/>
        <v>0.9969062061323779</v>
      </c>
      <c r="AO60" t="s">
        <v>53</v>
      </c>
      <c r="AP60">
        <v>4.2300000000000004</v>
      </c>
      <c r="AQ60" s="4">
        <f t="shared" si="22"/>
        <v>51739.350000000006</v>
      </c>
      <c r="AR60" s="2">
        <f t="shared" si="8"/>
        <v>0.99738852105896458</v>
      </c>
      <c r="AT60" t="s">
        <v>53</v>
      </c>
      <c r="AU60">
        <v>4.1100000000000003</v>
      </c>
      <c r="AV60" s="4">
        <f t="shared" si="23"/>
        <v>51760.330000000045</v>
      </c>
      <c r="AW60" s="2">
        <f t="shared" si="9"/>
        <v>0.99779295619724562</v>
      </c>
      <c r="AY60" t="s">
        <v>53</v>
      </c>
      <c r="AZ60">
        <v>0.11</v>
      </c>
      <c r="BA60" s="4">
        <f t="shared" si="24"/>
        <v>51859.290000000066</v>
      </c>
      <c r="BB60" s="2">
        <f t="shared" si="10"/>
        <v>0.9997006254672306</v>
      </c>
      <c r="BD60" t="s">
        <v>53</v>
      </c>
      <c r="BE60">
        <v>0.11</v>
      </c>
      <c r="BF60" s="4">
        <f t="shared" si="25"/>
        <v>51859.290000000088</v>
      </c>
      <c r="BG60" s="2">
        <f t="shared" si="11"/>
        <v>0.9997006254672306</v>
      </c>
      <c r="BI60" t="s">
        <v>53</v>
      </c>
      <c r="BJ60">
        <v>0.11</v>
      </c>
      <c r="BK60" s="4">
        <f t="shared" si="26"/>
        <v>51859.290000000081</v>
      </c>
      <c r="BL60" s="2">
        <f t="shared" si="12"/>
        <v>0.9997006254672306</v>
      </c>
      <c r="BN60" t="s">
        <v>53</v>
      </c>
      <c r="BO60">
        <v>0.11</v>
      </c>
      <c r="BP60" s="4">
        <f t="shared" si="27"/>
        <v>51859.290000000052</v>
      </c>
      <c r="BQ60" s="2">
        <f t="shared" si="13"/>
        <v>0.9997006254672306</v>
      </c>
    </row>
    <row r="61" spans="1:69" x14ac:dyDescent="0.2">
      <c r="K61" t="s">
        <v>54</v>
      </c>
      <c r="L61">
        <v>212.01000000000002</v>
      </c>
      <c r="M61" s="4">
        <f t="shared" si="16"/>
        <v>51874.819999999971</v>
      </c>
      <c r="N61" s="2">
        <f t="shared" si="2"/>
        <v>1</v>
      </c>
      <c r="P61" t="s">
        <v>54</v>
      </c>
      <c r="Q61">
        <v>208.26</v>
      </c>
      <c r="R61" s="4">
        <f t="shared" si="17"/>
        <v>51874.819999999963</v>
      </c>
      <c r="S61" s="2">
        <f t="shared" si="3"/>
        <v>1</v>
      </c>
      <c r="U61" t="s">
        <v>54</v>
      </c>
      <c r="V61">
        <v>192.85000000000002</v>
      </c>
      <c r="W61" s="4">
        <f t="shared" si="18"/>
        <v>51874.82</v>
      </c>
      <c r="X61" s="2">
        <f t="shared" si="4"/>
        <v>1</v>
      </c>
      <c r="Z61" t="s">
        <v>54</v>
      </c>
      <c r="AA61">
        <v>175.91</v>
      </c>
      <c r="AB61" s="4">
        <f t="shared" si="19"/>
        <v>51874.82</v>
      </c>
      <c r="AC61" s="2">
        <f t="shared" si="5"/>
        <v>1</v>
      </c>
      <c r="AE61" t="s">
        <v>54</v>
      </c>
      <c r="AF61">
        <v>166.8</v>
      </c>
      <c r="AG61" s="4">
        <f t="shared" si="20"/>
        <v>51874.82000000008</v>
      </c>
      <c r="AH61" s="2">
        <f t="shared" si="6"/>
        <v>1</v>
      </c>
      <c r="AJ61" t="s">
        <v>54</v>
      </c>
      <c r="AK61">
        <v>160.48999999999998</v>
      </c>
      <c r="AL61" s="4">
        <f t="shared" si="21"/>
        <v>51874.820000000065</v>
      </c>
      <c r="AM61" s="2">
        <f t="shared" si="7"/>
        <v>1</v>
      </c>
      <c r="AO61" t="s">
        <v>54</v>
      </c>
      <c r="AP61">
        <v>135.47</v>
      </c>
      <c r="AQ61" s="4">
        <f t="shared" si="22"/>
        <v>51874.820000000007</v>
      </c>
      <c r="AR61" s="2">
        <f t="shared" si="8"/>
        <v>1</v>
      </c>
      <c r="AT61" t="s">
        <v>54</v>
      </c>
      <c r="AU61">
        <v>114.48999999999998</v>
      </c>
      <c r="AV61" s="4">
        <f t="shared" si="23"/>
        <v>51874.820000000043</v>
      </c>
      <c r="AW61" s="2">
        <f t="shared" si="9"/>
        <v>1</v>
      </c>
      <c r="AY61" t="s">
        <v>54</v>
      </c>
      <c r="AZ61">
        <v>15.53</v>
      </c>
      <c r="BA61" s="4">
        <f t="shared" si="24"/>
        <v>51874.820000000065</v>
      </c>
      <c r="BB61" s="2">
        <f t="shared" si="10"/>
        <v>1</v>
      </c>
      <c r="BD61" t="s">
        <v>54</v>
      </c>
      <c r="BE61">
        <v>15.53</v>
      </c>
      <c r="BF61" s="4">
        <f t="shared" si="25"/>
        <v>51874.820000000087</v>
      </c>
      <c r="BG61" s="2">
        <f t="shared" si="11"/>
        <v>1</v>
      </c>
      <c r="BI61" t="s">
        <v>54</v>
      </c>
      <c r="BJ61">
        <v>15.53</v>
      </c>
      <c r="BK61" s="4">
        <f t="shared" si="26"/>
        <v>51874.82000000008</v>
      </c>
      <c r="BL61" s="2">
        <f t="shared" si="12"/>
        <v>1</v>
      </c>
      <c r="BN61" t="s">
        <v>54</v>
      </c>
      <c r="BO61">
        <v>15.53</v>
      </c>
      <c r="BP61" s="4">
        <f t="shared" si="27"/>
        <v>51874.820000000051</v>
      </c>
      <c r="BQ61" s="2">
        <f t="shared" si="13"/>
        <v>1</v>
      </c>
    </row>
    <row r="63" spans="1:69" x14ac:dyDescent="0.2">
      <c r="A63" t="e">
        <f>VLOOKUP(A3:D60,$A$19,4,TRUE)</f>
        <v>#VALUE!</v>
      </c>
      <c r="D63" t="e">
        <f>VLOOKUP(A1:D61,$A$19,4,FALSE)</f>
        <v>#VALUE!</v>
      </c>
      <c r="E63" t="e">
        <f>VLOOKUP(A:D,$A$19,4,TRUE)</f>
        <v>#VALUE!</v>
      </c>
    </row>
  </sheetData>
  <mergeCells count="14">
    <mergeCell ref="BI1:BL1"/>
    <mergeCell ref="BN1:BQ1"/>
    <mergeCell ref="AE1:AH1"/>
    <mergeCell ref="AJ1:AM1"/>
    <mergeCell ref="AO1:AR1"/>
    <mergeCell ref="AT1:AW1"/>
    <mergeCell ref="AY1:BB1"/>
    <mergeCell ref="BD1:BG1"/>
    <mergeCell ref="Z1:AC1"/>
    <mergeCell ref="A1:D1"/>
    <mergeCell ref="F1:I1"/>
    <mergeCell ref="K1:N1"/>
    <mergeCell ref="P1:S1"/>
    <mergeCell ref="U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80" zoomScaleNormal="80" zoomScalePageLayoutView="80" workbookViewId="0">
      <selection activeCell="I3" sqref="I3"/>
    </sheetView>
  </sheetViews>
  <sheetFormatPr baseColWidth="10" defaultColWidth="8.83203125" defaultRowHeight="15" x14ac:dyDescent="0.2"/>
  <cols>
    <col min="6" max="6" width="9.5" bestFit="1" customWidth="1"/>
    <col min="7" max="7" width="20.1640625" bestFit="1" customWidth="1"/>
    <col min="8" max="8" width="21.6640625" bestFit="1" customWidth="1"/>
    <col min="9" max="12" width="20.5" customWidth="1"/>
    <col min="13" max="13" width="22.83203125" bestFit="1" customWidth="1"/>
  </cols>
  <sheetData>
    <row r="1" spans="1:13" x14ac:dyDescent="0.2">
      <c r="A1" t="s">
        <v>78</v>
      </c>
      <c r="B1" t="s">
        <v>55</v>
      </c>
      <c r="C1" t="s">
        <v>56</v>
      </c>
      <c r="E1" t="s">
        <v>58</v>
      </c>
      <c r="F1" t="s">
        <v>79</v>
      </c>
      <c r="G1" t="s">
        <v>80</v>
      </c>
    </row>
    <row r="2" spans="1:13" x14ac:dyDescent="0.2">
      <c r="A2">
        <v>10000</v>
      </c>
      <c r="B2" t="s">
        <v>23</v>
      </c>
      <c r="C2">
        <v>1267.06</v>
      </c>
      <c r="D2">
        <v>43821.089999999967</v>
      </c>
      <c r="E2" s="9">
        <v>0.84474683478419754</v>
      </c>
      <c r="F2" s="11">
        <v>6.7864310020519785</v>
      </c>
      <c r="G2" s="10">
        <v>9999998653.5099964</v>
      </c>
      <c r="H2" s="12">
        <f>G2*F2</f>
        <v>67864300882.658279</v>
      </c>
      <c r="I2" s="13">
        <f>E3-E2</f>
        <v>1.2854598820776886E-2</v>
      </c>
      <c r="J2" s="13">
        <f>E3-E2</f>
        <v>1.2854598820776886E-2</v>
      </c>
      <c r="K2" s="12">
        <f>(G3-G2)/J2</f>
        <v>777931767846.15198</v>
      </c>
      <c r="L2" s="12">
        <f>H3-H2</f>
        <v>152483122828.36963</v>
      </c>
      <c r="M2" s="12">
        <f>(H3-H2)/J2</f>
        <v>11862145598967.365</v>
      </c>
    </row>
    <row r="3" spans="1:13" x14ac:dyDescent="0.2">
      <c r="A3">
        <v>20000</v>
      </c>
      <c r="B3" t="s">
        <v>23</v>
      </c>
      <c r="C3">
        <v>1170.5100000000004</v>
      </c>
      <c r="D3">
        <v>44487.919999999991</v>
      </c>
      <c r="E3" s="9">
        <v>0.85760143360497443</v>
      </c>
      <c r="F3" s="11">
        <v>11.01737149452806</v>
      </c>
      <c r="G3" s="10">
        <v>19999999439.11002</v>
      </c>
      <c r="H3" s="12">
        <f t="shared" ref="H3:H15" si="0">G3*F3</f>
        <v>220347423711.02792</v>
      </c>
      <c r="I3" s="13">
        <f>E4-E3+I2</f>
        <v>2.5064183355238856E-2</v>
      </c>
      <c r="J3" s="13">
        <f t="shared" ref="J3:J11" si="1">E4-E3</f>
        <v>1.220958453446197E-2</v>
      </c>
      <c r="K3" s="12">
        <f t="shared" ref="K3:K14" si="2">(G4-G3)/J3</f>
        <v>819028526596.02527</v>
      </c>
      <c r="L3" s="12">
        <f t="shared" ref="L3:L14" si="3">H4-H3</f>
        <v>189293959331.03683</v>
      </c>
      <c r="M3" s="12">
        <f t="shared" ref="M3:M14" si="4">(H4-H3)/J3</f>
        <v>15503718312179.105</v>
      </c>
    </row>
    <row r="4" spans="1:13" x14ac:dyDescent="0.2">
      <c r="A4">
        <v>30000</v>
      </c>
      <c r="B4" t="s">
        <v>23</v>
      </c>
      <c r="C4">
        <v>1066.95</v>
      </c>
      <c r="D4">
        <v>45121.289999999972</v>
      </c>
      <c r="E4" s="9">
        <v>0.8698110181394364</v>
      </c>
      <c r="F4" s="11">
        <v>13.654713919288643</v>
      </c>
      <c r="G4" s="10">
        <v>29999997470.720024</v>
      </c>
      <c r="H4" s="12">
        <f t="shared" si="0"/>
        <v>409641383042.06476</v>
      </c>
      <c r="I4" s="13">
        <f t="shared" ref="I4:I11" si="5">E5-E4+I3</f>
        <v>3.7012754935824566E-2</v>
      </c>
      <c r="J4" s="13">
        <f t="shared" si="1"/>
        <v>1.194857158058571E-2</v>
      </c>
      <c r="K4" s="12">
        <f t="shared" si="2"/>
        <v>836920260667.64917</v>
      </c>
      <c r="L4" s="12">
        <f t="shared" si="3"/>
        <v>217040815776.50397</v>
      </c>
      <c r="M4" s="12">
        <f t="shared" si="4"/>
        <v>18164582629203.684</v>
      </c>
    </row>
    <row r="5" spans="1:13" x14ac:dyDescent="0.2">
      <c r="A5">
        <v>40000</v>
      </c>
      <c r="B5" t="s">
        <v>23</v>
      </c>
      <c r="C5">
        <v>892.19999999999993</v>
      </c>
      <c r="D5">
        <v>45741.119999999966</v>
      </c>
      <c r="E5" s="9">
        <v>0.88175958972002211</v>
      </c>
      <c r="F5" s="11">
        <v>15.667055318057471</v>
      </c>
      <c r="G5" s="10">
        <v>39999999112.549881</v>
      </c>
      <c r="H5" s="12">
        <f t="shared" si="0"/>
        <v>626682198818.56873</v>
      </c>
      <c r="I5" s="13">
        <f t="shared" si="5"/>
        <v>4.9453858345918422E-2</v>
      </c>
      <c r="J5" s="13">
        <f t="shared" si="1"/>
        <v>1.2441103410093857E-2</v>
      </c>
      <c r="K5" s="12">
        <f t="shared" si="2"/>
        <v>803787248910.47888</v>
      </c>
      <c r="L5" s="12">
        <f t="shared" si="3"/>
        <v>234002610380.11377</v>
      </c>
      <c r="M5" s="12">
        <f t="shared" si="4"/>
        <v>18808830910468.934</v>
      </c>
    </row>
    <row r="6" spans="1:13" x14ac:dyDescent="0.2">
      <c r="A6">
        <v>50000</v>
      </c>
      <c r="B6" t="s">
        <v>23</v>
      </c>
      <c r="C6">
        <v>770.48000000000025</v>
      </c>
      <c r="D6">
        <v>46386.5</v>
      </c>
      <c r="E6" s="9">
        <v>0.89420069313011596</v>
      </c>
      <c r="F6" s="11">
        <v>17.213696391928874</v>
      </c>
      <c r="G6" s="10">
        <v>49999999395.959999</v>
      </c>
      <c r="H6" s="12">
        <f t="shared" si="0"/>
        <v>860684809198.6825</v>
      </c>
      <c r="I6" s="13">
        <f t="shared" si="5"/>
        <v>6.2077516606323102E-2</v>
      </c>
      <c r="J6" s="13">
        <f t="shared" si="1"/>
        <v>1.262365826040468E-2</v>
      </c>
      <c r="K6" s="12">
        <f t="shared" si="2"/>
        <v>792163370853.12134</v>
      </c>
      <c r="L6" s="12">
        <f t="shared" si="3"/>
        <v>242169695021.56042</v>
      </c>
      <c r="M6" s="12">
        <f t="shared" si="4"/>
        <v>19183796806441.52</v>
      </c>
    </row>
    <row r="7" spans="1:13" x14ac:dyDescent="0.2">
      <c r="A7">
        <v>60000</v>
      </c>
      <c r="B7" t="s">
        <v>23</v>
      </c>
      <c r="C7">
        <v>665.01000000000045</v>
      </c>
      <c r="D7">
        <v>47041.350000000006</v>
      </c>
      <c r="E7" s="9">
        <v>0.90682435139052064</v>
      </c>
      <c r="F7" s="11">
        <v>18.380908686730578</v>
      </c>
      <c r="G7" s="10">
        <v>59999999076.02002</v>
      </c>
      <c r="H7" s="12">
        <f t="shared" si="0"/>
        <v>1102854504220.2429</v>
      </c>
      <c r="I7" s="13">
        <f t="shared" si="5"/>
        <v>7.7438148219116987E-2</v>
      </c>
      <c r="J7" s="13">
        <f t="shared" si="1"/>
        <v>1.5360631612793885E-2</v>
      </c>
      <c r="K7" s="12">
        <f t="shared" si="2"/>
        <v>651014870609.28369</v>
      </c>
      <c r="L7" s="12">
        <f t="shared" si="3"/>
        <v>240918838217.77979</v>
      </c>
      <c r="M7" s="12">
        <f t="shared" si="4"/>
        <v>15684175253387.254</v>
      </c>
    </row>
    <row r="8" spans="1:13" x14ac:dyDescent="0.2">
      <c r="A8">
        <v>70000</v>
      </c>
      <c r="B8" t="s">
        <v>23</v>
      </c>
      <c r="C8">
        <v>551.87000000000012</v>
      </c>
      <c r="D8">
        <v>47838.180000000073</v>
      </c>
      <c r="E8" s="9">
        <v>0.92218498300331453</v>
      </c>
      <c r="F8" s="11">
        <v>19.196762397400917</v>
      </c>
      <c r="G8" s="10">
        <v>69999998677.899902</v>
      </c>
      <c r="H8" s="12">
        <f t="shared" si="0"/>
        <v>1343773342438.0227</v>
      </c>
      <c r="I8" s="13">
        <f t="shared" si="5"/>
        <v>9.1242919011574442E-2</v>
      </c>
      <c r="J8" s="13">
        <f t="shared" si="1"/>
        <v>1.3804770792457455E-2</v>
      </c>
      <c r="K8" s="12">
        <f t="shared" si="2"/>
        <v>724387239560.24841</v>
      </c>
      <c r="L8" s="12">
        <f t="shared" si="3"/>
        <v>238099726100.67529</v>
      </c>
      <c r="M8" s="12">
        <f t="shared" si="4"/>
        <v>17247640665701.338</v>
      </c>
    </row>
    <row r="9" spans="1:13" x14ac:dyDescent="0.2">
      <c r="A9">
        <v>80000</v>
      </c>
      <c r="B9" t="s">
        <v>23</v>
      </c>
      <c r="C9">
        <v>441.89999999999992</v>
      </c>
      <c r="D9">
        <v>48554.300000000047</v>
      </c>
      <c r="E9" s="9">
        <v>0.93598975379577198</v>
      </c>
      <c r="F9" s="11">
        <v>19.773413731190249</v>
      </c>
      <c r="G9" s="10">
        <v>79999998485.010101</v>
      </c>
      <c r="H9" s="12">
        <f t="shared" si="0"/>
        <v>1581873068538.698</v>
      </c>
      <c r="I9" s="13">
        <f t="shared" si="5"/>
        <v>0.10672249079611285</v>
      </c>
      <c r="J9" s="13">
        <f t="shared" si="1"/>
        <v>1.5479571784538404E-2</v>
      </c>
      <c r="K9" s="12">
        <f t="shared" si="2"/>
        <v>646012757882.51343</v>
      </c>
      <c r="L9" s="12">
        <f t="shared" si="3"/>
        <v>230011181258.2356</v>
      </c>
      <c r="M9" s="12">
        <f t="shared" si="4"/>
        <v>14859014477905.627</v>
      </c>
    </row>
    <row r="10" spans="1:13" x14ac:dyDescent="0.2">
      <c r="A10">
        <v>90000</v>
      </c>
      <c r="B10" t="s">
        <v>23</v>
      </c>
      <c r="C10">
        <v>275.14999999999998</v>
      </c>
      <c r="D10">
        <v>49357.3</v>
      </c>
      <c r="E10" s="9">
        <v>0.95146932558031039</v>
      </c>
      <c r="F10" s="11">
        <v>20.132047366621162</v>
      </c>
      <c r="G10" s="10">
        <v>89999999344.380096</v>
      </c>
      <c r="H10" s="12">
        <f t="shared" si="0"/>
        <v>1811884249796.9336</v>
      </c>
      <c r="I10" s="13">
        <f t="shared" si="5"/>
        <v>0.12463079389962251</v>
      </c>
      <c r="J10" s="13">
        <f t="shared" si="1"/>
        <v>1.790830310350966E-2</v>
      </c>
      <c r="K10" s="12">
        <f t="shared" si="2"/>
        <v>558400183602.54456</v>
      </c>
      <c r="L10" s="12">
        <f t="shared" si="3"/>
        <v>223117501426.58618</v>
      </c>
      <c r="M10" s="12">
        <f t="shared" si="4"/>
        <v>12458885698827.586</v>
      </c>
    </row>
    <row r="11" spans="1:13" x14ac:dyDescent="0.2">
      <c r="A11">
        <v>100000</v>
      </c>
      <c r="B11" t="s">
        <v>23</v>
      </c>
      <c r="C11">
        <v>185.77</v>
      </c>
      <c r="D11">
        <v>50286.290000000045</v>
      </c>
      <c r="E11" s="9">
        <v>0.96937762868382005</v>
      </c>
      <c r="F11" s="11">
        <v>20.350017698358513</v>
      </c>
      <c r="G11" s="10">
        <v>99999999085.389908</v>
      </c>
      <c r="H11" s="12">
        <f t="shared" si="0"/>
        <v>2035001751223.5198</v>
      </c>
      <c r="I11" s="13">
        <f t="shared" si="5"/>
        <v>0.1431719666689929</v>
      </c>
      <c r="J11" s="13">
        <f t="shared" si="1"/>
        <v>1.8541172769370395E-2</v>
      </c>
      <c r="K11" s="12">
        <f t="shared" si="2"/>
        <v>539340238904.38269</v>
      </c>
      <c r="L11" s="12">
        <f t="shared" si="3"/>
        <v>135681981341.27344</v>
      </c>
      <c r="M11" s="12">
        <f t="shared" si="4"/>
        <v>7317874819947.584</v>
      </c>
    </row>
    <row r="12" spans="1:13" x14ac:dyDescent="0.2">
      <c r="A12">
        <v>110000</v>
      </c>
      <c r="B12" t="s">
        <v>23</v>
      </c>
      <c r="C12">
        <v>117.47999999999999</v>
      </c>
      <c r="D12">
        <v>51248.110000000059</v>
      </c>
      <c r="E12" s="9">
        <v>0.98791880145319044</v>
      </c>
      <c r="F12" s="11">
        <v>19.733488543091777</v>
      </c>
      <c r="G12" s="10">
        <v>109999999636.38957</v>
      </c>
      <c r="H12" s="12">
        <f t="shared" si="0"/>
        <v>2170683732564.7932</v>
      </c>
      <c r="I12" s="13">
        <f>E13-E12+I11+J12</f>
        <v>0.15517196666899291</v>
      </c>
      <c r="J12" s="13">
        <v>1.2E-2</v>
      </c>
      <c r="K12" s="12">
        <f t="shared" si="2"/>
        <v>833333054750.81506</v>
      </c>
      <c r="L12" s="12">
        <f t="shared" si="3"/>
        <v>-38257707460.615234</v>
      </c>
      <c r="M12" s="12">
        <f t="shared" si="4"/>
        <v>-3188142288384.603</v>
      </c>
    </row>
    <row r="13" spans="1:13" x14ac:dyDescent="0.2">
      <c r="A13">
        <v>120000</v>
      </c>
      <c r="B13" t="s">
        <v>23</v>
      </c>
      <c r="C13">
        <v>117.47999999999999</v>
      </c>
      <c r="D13">
        <v>51248.110000000081</v>
      </c>
      <c r="E13" s="9">
        <v>0.98791880145319044</v>
      </c>
      <c r="F13" s="11">
        <v>17.770217424760645</v>
      </c>
      <c r="G13" s="10">
        <v>119999996293.39935</v>
      </c>
      <c r="H13" s="12">
        <f t="shared" si="0"/>
        <v>2132426025104.178</v>
      </c>
      <c r="I13" s="13">
        <f t="shared" ref="I13:I14" si="6">E14-E13+I12+J13</f>
        <v>0.16717196666899292</v>
      </c>
      <c r="J13" s="13">
        <v>1.2E-2</v>
      </c>
      <c r="K13" s="12">
        <f t="shared" si="2"/>
        <v>833329851829.1969</v>
      </c>
      <c r="L13" s="12">
        <f t="shared" si="3"/>
        <v>39762921623.249023</v>
      </c>
      <c r="M13" s="12">
        <f t="shared" si="4"/>
        <v>3313576801937.4185</v>
      </c>
    </row>
    <row r="14" spans="1:13" x14ac:dyDescent="0.2">
      <c r="A14">
        <v>130000</v>
      </c>
      <c r="B14" t="s">
        <v>23</v>
      </c>
      <c r="C14">
        <v>117.47999999999999</v>
      </c>
      <c r="D14">
        <v>51248.110000000073</v>
      </c>
      <c r="E14" s="9">
        <v>0.98791880145319044</v>
      </c>
      <c r="F14" s="11">
        <v>16.709151590287259</v>
      </c>
      <c r="G14" s="10">
        <v>129999954515.34972</v>
      </c>
      <c r="H14" s="12">
        <f t="shared" si="0"/>
        <v>2172188946727.427</v>
      </c>
      <c r="I14" s="13">
        <f t="shared" si="6"/>
        <v>0.17917196666899293</v>
      </c>
      <c r="J14" s="13">
        <v>1.2E-2</v>
      </c>
      <c r="K14" s="12">
        <f t="shared" si="2"/>
        <v>645732919398.33447</v>
      </c>
      <c r="L14" s="12">
        <f t="shared" si="3"/>
        <v>65510364112.712646</v>
      </c>
      <c r="M14" s="12">
        <f t="shared" si="4"/>
        <v>5459197009392.7207</v>
      </c>
    </row>
    <row r="15" spans="1:13" x14ac:dyDescent="0.2">
      <c r="A15">
        <v>137000</v>
      </c>
      <c r="B15" t="s">
        <v>23</v>
      </c>
      <c r="C15">
        <v>117.47999999999999</v>
      </c>
      <c r="D15">
        <v>51248.110000000044</v>
      </c>
      <c r="E15" s="9">
        <v>0.98791880145319044</v>
      </c>
      <c r="F15" s="11">
        <v>16.244788560191484</v>
      </c>
      <c r="G15" s="10">
        <v>137748749548.12973</v>
      </c>
      <c r="H15" s="12">
        <f t="shared" si="0"/>
        <v>2237699310840.1396</v>
      </c>
      <c r="I15" s="13"/>
      <c r="J15" s="12"/>
      <c r="K15" s="12"/>
      <c r="L15" s="12"/>
      <c r="M15" s="12"/>
    </row>
    <row r="16" spans="1:13" x14ac:dyDescent="0.2">
      <c r="E16" s="9"/>
      <c r="F16" s="11"/>
      <c r="G16" s="10"/>
      <c r="H16" s="12"/>
      <c r="I16" s="12"/>
      <c r="J16" s="12"/>
      <c r="K16" s="12"/>
      <c r="L16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C1" zoomScale="80" zoomScaleNormal="80" zoomScalePageLayoutView="80" workbookViewId="0">
      <selection activeCell="G41" sqref="G41"/>
    </sheetView>
  </sheetViews>
  <sheetFormatPr baseColWidth="10" defaultColWidth="8.83203125" defaultRowHeight="15" x14ac:dyDescent="0.2"/>
  <cols>
    <col min="6" max="6" width="5.5" bestFit="1" customWidth="1"/>
    <col min="7" max="7" width="19" bestFit="1" customWidth="1"/>
    <col min="8" max="8" width="20.5" bestFit="1" customWidth="1"/>
    <col min="9" max="11" width="20.5" customWidth="1"/>
    <col min="12" max="12" width="24.1640625" bestFit="1" customWidth="1"/>
    <col min="13" max="16" width="20.5" customWidth="1"/>
    <col min="17" max="17" width="24.83203125" bestFit="1" customWidth="1"/>
    <col min="18" max="18" width="20.5" customWidth="1"/>
    <col min="19" max="19" width="7.6640625" style="14" customWidth="1"/>
    <col min="20" max="20" width="6.1640625" style="14" customWidth="1"/>
    <col min="21" max="21" width="22.6640625" style="14" customWidth="1"/>
    <col min="22" max="22" width="20.1640625" style="14" customWidth="1"/>
    <col min="23" max="23" width="23.5" style="14" customWidth="1"/>
  </cols>
  <sheetData>
    <row r="1" spans="1:23" x14ac:dyDescent="0.2">
      <c r="A1" t="s">
        <v>78</v>
      </c>
      <c r="B1" t="s">
        <v>55</v>
      </c>
      <c r="C1" t="s">
        <v>56</v>
      </c>
      <c r="E1" t="s">
        <v>58</v>
      </c>
      <c r="F1" t="s">
        <v>79</v>
      </c>
      <c r="G1" t="s">
        <v>80</v>
      </c>
      <c r="H1" t="s">
        <v>81</v>
      </c>
      <c r="M1" t="s">
        <v>82</v>
      </c>
    </row>
    <row r="2" spans="1:23" x14ac:dyDescent="0.2">
      <c r="A2">
        <v>10000</v>
      </c>
      <c r="B2" t="s">
        <v>16</v>
      </c>
      <c r="C2">
        <v>3192.7299999999959</v>
      </c>
      <c r="D2">
        <v>29308.069999999978</v>
      </c>
      <c r="E2" s="9">
        <v>0.56497680377493342</v>
      </c>
      <c r="F2" s="11">
        <v>6.7864310020519785</v>
      </c>
      <c r="G2" s="10">
        <v>9999998653.5099964</v>
      </c>
      <c r="H2" s="12">
        <f>G2*F2</f>
        <v>67864300882.658279</v>
      </c>
      <c r="I2" s="12">
        <f>G3-G2</f>
        <v>10000000785.600023</v>
      </c>
      <c r="J2" s="12">
        <f>H3-H2</f>
        <v>152483122828.36963</v>
      </c>
      <c r="K2" s="12">
        <f>G3-G2</f>
        <v>10000000785.600023</v>
      </c>
      <c r="L2" s="12">
        <f>K2/M2</f>
        <v>264514968794.95819</v>
      </c>
      <c r="M2" s="13">
        <f>E3-E2</f>
        <v>3.7805046841608569E-2</v>
      </c>
      <c r="N2" s="12">
        <f>J2/I2</f>
        <v>15.248311084929609</v>
      </c>
      <c r="O2" s="12">
        <f>A2*F2</f>
        <v>67864.310020519784</v>
      </c>
      <c r="P2" s="12">
        <f>O3-O2</f>
        <v>152483.11987004144</v>
      </c>
      <c r="Q2" s="12">
        <f>J2/M2</f>
        <v>4033406530805.9702</v>
      </c>
      <c r="R2" s="12"/>
      <c r="S2" s="2">
        <f>E3-E2</f>
        <v>3.7805046841608569E-2</v>
      </c>
      <c r="T2" s="2">
        <f>E3-E2</f>
        <v>3.7805046841608569E-2</v>
      </c>
      <c r="U2" s="15">
        <f>(G3-G2)/T2</f>
        <v>264514968794.95819</v>
      </c>
      <c r="V2" s="15">
        <f>H3-H2</f>
        <v>152483122828.36963</v>
      </c>
      <c r="W2" s="15">
        <f>(H3-H2)/T2</f>
        <v>4033406530805.9702</v>
      </c>
    </row>
    <row r="3" spans="1:23" x14ac:dyDescent="0.2">
      <c r="A3">
        <v>20000</v>
      </c>
      <c r="B3" t="s">
        <v>16</v>
      </c>
      <c r="C3">
        <v>2820.8799999999974</v>
      </c>
      <c r="D3">
        <v>31269.200000000001</v>
      </c>
      <c r="E3" s="9">
        <v>0.60278185061654199</v>
      </c>
      <c r="F3" s="11">
        <v>11.01737149452806</v>
      </c>
      <c r="G3" s="10">
        <v>19999999439.11002</v>
      </c>
      <c r="H3" s="12">
        <f t="shared" ref="H3:H15" si="0">G3*F3</f>
        <v>220347423711.02792</v>
      </c>
      <c r="I3" s="12">
        <f t="shared" ref="I3:I15" si="1">G4-G3</f>
        <v>9999998031.6100044</v>
      </c>
      <c r="J3" s="12">
        <f t="shared" ref="J3:J15" si="2">H4-H3</f>
        <v>189293959331.03683</v>
      </c>
      <c r="K3" s="12">
        <f t="shared" ref="K3:K15" si="3">G4-G3</f>
        <v>9999998031.6100044</v>
      </c>
      <c r="L3" s="12">
        <f t="shared" ref="L3:L15" si="4">K3/M3</f>
        <v>247225393126.81235</v>
      </c>
      <c r="M3" s="13">
        <f t="shared" ref="M3:M15" si="5">E4-E3</f>
        <v>4.0448911437186319E-2</v>
      </c>
      <c r="N3" s="12">
        <f t="shared" ref="N3:N15" si="6">J3/I3</f>
        <v>18.929399659147773</v>
      </c>
      <c r="O3" s="12">
        <f t="shared" ref="O3:O15" si="7">A3*F3</f>
        <v>220347.42989056121</v>
      </c>
      <c r="P3" s="12">
        <f t="shared" ref="P3:P15" si="8">O4-O3</f>
        <v>189293.98768809804</v>
      </c>
      <c r="Q3" s="12">
        <f t="shared" ref="Q3:Q15" si="9">J3/M3</f>
        <v>4679828272387.3564</v>
      </c>
      <c r="R3" s="12"/>
      <c r="S3" s="2">
        <f>E4-E3+S2</f>
        <v>7.8253958278794888E-2</v>
      </c>
      <c r="T3" s="2">
        <f t="shared" ref="T3:T14" si="10">E4-E3</f>
        <v>4.0448911437186319E-2</v>
      </c>
      <c r="U3" s="15">
        <f t="shared" ref="U3:U14" si="11">(G4-G3)/T3</f>
        <v>247225393126.81235</v>
      </c>
      <c r="V3" s="15">
        <f t="shared" ref="V3:V14" si="12">H4-H3</f>
        <v>189293959331.03683</v>
      </c>
      <c r="W3" s="15">
        <f t="shared" ref="W3:W14" si="13">(H4-H3)/T3</f>
        <v>4679828272387.3564</v>
      </c>
    </row>
    <row r="4" spans="1:23" x14ac:dyDescent="0.2">
      <c r="A4">
        <v>30000</v>
      </c>
      <c r="B4" t="s">
        <v>16</v>
      </c>
      <c r="C4">
        <v>2569.3399999999992</v>
      </c>
      <c r="D4">
        <v>33367.479999999967</v>
      </c>
      <c r="E4" s="9">
        <v>0.64323076205372831</v>
      </c>
      <c r="F4" s="11">
        <v>13.654713919288643</v>
      </c>
      <c r="G4" s="10">
        <v>29999997470.720024</v>
      </c>
      <c r="H4" s="12">
        <f t="shared" si="0"/>
        <v>409641383042.06476</v>
      </c>
      <c r="I4" s="12">
        <f t="shared" si="1"/>
        <v>10000001641.829857</v>
      </c>
      <c r="J4" s="12">
        <f t="shared" si="2"/>
        <v>217040815776.50397</v>
      </c>
      <c r="K4" s="12">
        <f t="shared" si="3"/>
        <v>10000001641.829857</v>
      </c>
      <c r="L4" s="12">
        <f t="shared" si="4"/>
        <v>268238069594.56567</v>
      </c>
      <c r="M4" s="13">
        <f t="shared" si="5"/>
        <v>3.728032212931065E-2</v>
      </c>
      <c r="N4" s="12">
        <f t="shared" si="6"/>
        <v>21.704078014210065</v>
      </c>
      <c r="O4" s="12">
        <f t="shared" si="7"/>
        <v>409641.41757865925</v>
      </c>
      <c r="P4" s="12">
        <f t="shared" si="8"/>
        <v>217040.79514363955</v>
      </c>
      <c r="Q4" s="12">
        <f t="shared" si="9"/>
        <v>5821859988861.5625</v>
      </c>
      <c r="R4" s="12"/>
      <c r="S4" s="2">
        <f t="shared" ref="S4:S14" si="14">E5-E4+S3</f>
        <v>0.11553428040810554</v>
      </c>
      <c r="T4" s="2">
        <f t="shared" si="10"/>
        <v>3.728032212931065E-2</v>
      </c>
      <c r="U4" s="15">
        <f t="shared" si="11"/>
        <v>268238069594.56567</v>
      </c>
      <c r="V4" s="15">
        <f t="shared" si="12"/>
        <v>217040815776.50397</v>
      </c>
      <c r="W4" s="15">
        <f t="shared" si="13"/>
        <v>5821859988861.5625</v>
      </c>
    </row>
    <row r="5" spans="1:23" x14ac:dyDescent="0.2">
      <c r="A5">
        <v>40000</v>
      </c>
      <c r="B5" t="s">
        <v>16</v>
      </c>
      <c r="C5">
        <v>2243.869999999999</v>
      </c>
      <c r="D5">
        <v>35301.38999999997</v>
      </c>
      <c r="E5" s="9">
        <v>0.68051108418303896</v>
      </c>
      <c r="F5" s="11">
        <v>15.667055318057471</v>
      </c>
      <c r="G5" s="10">
        <v>39999999112.549881</v>
      </c>
      <c r="H5" s="12">
        <f t="shared" si="0"/>
        <v>626682198818.56873</v>
      </c>
      <c r="I5" s="12">
        <f t="shared" si="1"/>
        <v>10000000283.410118</v>
      </c>
      <c r="J5" s="12">
        <f t="shared" si="2"/>
        <v>234002610380.11377</v>
      </c>
      <c r="K5" s="12">
        <f t="shared" si="3"/>
        <v>10000000283.410118</v>
      </c>
      <c r="L5" s="12">
        <f t="shared" si="4"/>
        <v>257560878764.42252</v>
      </c>
      <c r="M5" s="13">
        <f t="shared" si="5"/>
        <v>3.8825773274972386E-2</v>
      </c>
      <c r="N5" s="12">
        <f t="shared" si="6"/>
        <v>23.40026037482432</v>
      </c>
      <c r="O5" s="12">
        <f t="shared" si="7"/>
        <v>626682.21272229881</v>
      </c>
      <c r="P5" s="12">
        <f t="shared" si="8"/>
        <v>234002.60687414487</v>
      </c>
      <c r="Q5" s="12">
        <f t="shared" si="9"/>
        <v>6026991625456.0469</v>
      </c>
      <c r="R5" s="12"/>
      <c r="S5" s="2">
        <f t="shared" si="14"/>
        <v>0.15436005368307792</v>
      </c>
      <c r="T5" s="2">
        <f t="shared" si="10"/>
        <v>3.8825773274972386E-2</v>
      </c>
      <c r="U5" s="15">
        <f t="shared" si="11"/>
        <v>257560878764.42252</v>
      </c>
      <c r="V5" s="15">
        <f t="shared" si="12"/>
        <v>234002610380.11377</v>
      </c>
      <c r="W5" s="15">
        <f t="shared" si="13"/>
        <v>6026991625456.0469</v>
      </c>
    </row>
    <row r="6" spans="1:23" x14ac:dyDescent="0.2">
      <c r="A6">
        <v>50000</v>
      </c>
      <c r="B6" t="s">
        <v>16</v>
      </c>
      <c r="C6">
        <v>1969.9699999999989</v>
      </c>
      <c r="D6">
        <v>37315.469999999994</v>
      </c>
      <c r="E6" s="9">
        <v>0.71933685745801135</v>
      </c>
      <c r="F6" s="11">
        <v>17.213696391928874</v>
      </c>
      <c r="G6" s="10">
        <v>49999999395.959999</v>
      </c>
      <c r="H6" s="12">
        <f t="shared" si="0"/>
        <v>860684809198.6825</v>
      </c>
      <c r="I6" s="12">
        <f t="shared" si="1"/>
        <v>9999999680.0600204</v>
      </c>
      <c r="J6" s="12">
        <f t="shared" si="2"/>
        <v>242169695021.56042</v>
      </c>
      <c r="K6" s="12">
        <f t="shared" si="3"/>
        <v>9999999680.0600204</v>
      </c>
      <c r="L6" s="12">
        <f t="shared" si="4"/>
        <v>246340230125.63666</v>
      </c>
      <c r="M6" s="13">
        <f t="shared" si="5"/>
        <v>4.0594261339123916E-2</v>
      </c>
      <c r="N6" s="12">
        <f t="shared" si="6"/>
        <v>24.216970276953742</v>
      </c>
      <c r="O6" s="12">
        <f t="shared" si="7"/>
        <v>860684.81959644367</v>
      </c>
      <c r="P6" s="12">
        <f t="shared" si="8"/>
        <v>242169.70160739089</v>
      </c>
      <c r="Q6" s="12">
        <f t="shared" si="9"/>
        <v>5965614030970.4873</v>
      </c>
      <c r="R6" s="12"/>
      <c r="S6" s="2">
        <f t="shared" si="14"/>
        <v>0.19495431502220184</v>
      </c>
      <c r="T6" s="2">
        <f t="shared" si="10"/>
        <v>4.0594261339123916E-2</v>
      </c>
      <c r="U6" s="15">
        <f t="shared" si="11"/>
        <v>246340230125.63666</v>
      </c>
      <c r="V6" s="15">
        <f t="shared" si="12"/>
        <v>242169695021.56042</v>
      </c>
      <c r="W6" s="15">
        <f t="shared" si="13"/>
        <v>5965614030970.4873</v>
      </c>
    </row>
    <row r="7" spans="1:23" x14ac:dyDescent="0.2">
      <c r="A7">
        <v>60000</v>
      </c>
      <c r="B7" t="s">
        <v>16</v>
      </c>
      <c r="C7">
        <v>1660.6399999999996</v>
      </c>
      <c r="D7">
        <v>39421.290000000008</v>
      </c>
      <c r="E7" s="9">
        <v>0.75993111879713526</v>
      </c>
      <c r="F7" s="11">
        <v>18.380908686730578</v>
      </c>
      <c r="G7" s="10">
        <v>59999999076.02002</v>
      </c>
      <c r="H7" s="12">
        <f t="shared" si="0"/>
        <v>1102854504220.2429</v>
      </c>
      <c r="I7" s="12">
        <f t="shared" si="1"/>
        <v>9999999601.8798828</v>
      </c>
      <c r="J7" s="12">
        <f t="shared" si="2"/>
        <v>240918838217.77979</v>
      </c>
      <c r="K7" s="12">
        <f t="shared" si="3"/>
        <v>9999999601.8798828</v>
      </c>
      <c r="L7" s="12">
        <f t="shared" si="4"/>
        <v>223761351737.94305</v>
      </c>
      <c r="M7" s="13">
        <f t="shared" si="5"/>
        <v>4.4690468323552723E-2</v>
      </c>
      <c r="N7" s="12">
        <f t="shared" si="6"/>
        <v>24.091884780924378</v>
      </c>
      <c r="O7" s="12">
        <f t="shared" si="7"/>
        <v>1102854.5212038346</v>
      </c>
      <c r="P7" s="12">
        <f t="shared" si="8"/>
        <v>240918.84661422973</v>
      </c>
      <c r="Q7" s="12">
        <f t="shared" si="9"/>
        <v>5390832704494.417</v>
      </c>
      <c r="R7" s="12"/>
      <c r="S7" s="2">
        <f t="shared" si="14"/>
        <v>0.23964478334575456</v>
      </c>
      <c r="T7" s="2">
        <f t="shared" si="10"/>
        <v>4.4690468323552723E-2</v>
      </c>
      <c r="U7" s="15">
        <f t="shared" si="11"/>
        <v>223761351737.94305</v>
      </c>
      <c r="V7" s="15">
        <f t="shared" si="12"/>
        <v>240918838217.77979</v>
      </c>
      <c r="W7" s="15">
        <f t="shared" si="13"/>
        <v>5390832704494.417</v>
      </c>
    </row>
    <row r="8" spans="1:23" x14ac:dyDescent="0.2">
      <c r="A8">
        <v>70000</v>
      </c>
      <c r="B8" t="s">
        <v>16</v>
      </c>
      <c r="C8">
        <v>1377.2099999999998</v>
      </c>
      <c r="D8">
        <v>41739.600000000071</v>
      </c>
      <c r="E8" s="9">
        <v>0.80462158712068799</v>
      </c>
      <c r="F8" s="11">
        <v>19.196762397400917</v>
      </c>
      <c r="G8" s="10">
        <v>69999998677.899902</v>
      </c>
      <c r="H8" s="12">
        <f t="shared" si="0"/>
        <v>1343773342438.0227</v>
      </c>
      <c r="I8" s="12">
        <f t="shared" si="1"/>
        <v>9999999807.110199</v>
      </c>
      <c r="J8" s="12">
        <f t="shared" si="2"/>
        <v>238099726100.67529</v>
      </c>
      <c r="K8" s="12">
        <f t="shared" si="3"/>
        <v>9999999807.110199</v>
      </c>
      <c r="L8" s="12">
        <f t="shared" si="4"/>
        <v>226066576019.1582</v>
      </c>
      <c r="M8" s="13">
        <f t="shared" si="5"/>
        <v>4.4234755898911571E-2</v>
      </c>
      <c r="N8" s="12">
        <f t="shared" si="6"/>
        <v>23.809973069337627</v>
      </c>
      <c r="O8" s="12">
        <f t="shared" si="7"/>
        <v>1343773.3678180643</v>
      </c>
      <c r="P8" s="12">
        <f t="shared" si="8"/>
        <v>238099.73067715554</v>
      </c>
      <c r="Q8" s="12">
        <f t="shared" si="9"/>
        <v>5382639086893.5234</v>
      </c>
      <c r="R8" s="12"/>
      <c r="S8" s="2">
        <f t="shared" si="14"/>
        <v>0.28387953924466613</v>
      </c>
      <c r="T8" s="2">
        <f t="shared" si="10"/>
        <v>4.4234755898911571E-2</v>
      </c>
      <c r="U8" s="15">
        <f t="shared" si="11"/>
        <v>226066576019.1582</v>
      </c>
      <c r="V8" s="15">
        <f t="shared" si="12"/>
        <v>238099726100.67529</v>
      </c>
      <c r="W8" s="15">
        <f t="shared" si="13"/>
        <v>5382639086893.5234</v>
      </c>
    </row>
    <row r="9" spans="1:23" x14ac:dyDescent="0.2">
      <c r="A9">
        <v>80000</v>
      </c>
      <c r="B9" t="s">
        <v>16</v>
      </c>
      <c r="C9">
        <v>1070.3700000000001</v>
      </c>
      <c r="D9">
        <v>44034.27000000004</v>
      </c>
      <c r="E9" s="9">
        <v>0.84885634301959956</v>
      </c>
      <c r="F9" s="11">
        <v>19.773413731190249</v>
      </c>
      <c r="G9" s="10">
        <v>79999998485.010101</v>
      </c>
      <c r="H9" s="12">
        <f t="shared" si="0"/>
        <v>1581873068538.698</v>
      </c>
      <c r="I9" s="12">
        <f t="shared" si="1"/>
        <v>10000000859.369995</v>
      </c>
      <c r="J9" s="12">
        <f t="shared" si="2"/>
        <v>230011181258.2356</v>
      </c>
      <c r="K9" s="12">
        <f t="shared" si="3"/>
        <v>10000000859.369995</v>
      </c>
      <c r="L9" s="12">
        <f t="shared" si="4"/>
        <v>227157508628.58252</v>
      </c>
      <c r="M9" s="13">
        <f t="shared" si="5"/>
        <v>4.4022321426850364E-2</v>
      </c>
      <c r="N9" s="12">
        <f t="shared" si="6"/>
        <v>23.001116149176653</v>
      </c>
      <c r="O9" s="12">
        <f t="shared" si="7"/>
        <v>1581873.0984952198</v>
      </c>
      <c r="P9" s="12">
        <f t="shared" si="8"/>
        <v>230011.16450068471</v>
      </c>
      <c r="Q9" s="12">
        <f t="shared" si="9"/>
        <v>5224876240123.624</v>
      </c>
      <c r="R9" s="12"/>
      <c r="S9" s="2">
        <f t="shared" si="14"/>
        <v>0.3279018606715165</v>
      </c>
      <c r="T9" s="2">
        <f t="shared" si="10"/>
        <v>4.4022321426850364E-2</v>
      </c>
      <c r="U9" s="15">
        <f t="shared" si="11"/>
        <v>227157508628.58252</v>
      </c>
      <c r="V9" s="15">
        <f t="shared" si="12"/>
        <v>230011181258.2356</v>
      </c>
      <c r="W9" s="15">
        <f t="shared" si="13"/>
        <v>5224876240123.624</v>
      </c>
    </row>
    <row r="10" spans="1:23" x14ac:dyDescent="0.2">
      <c r="A10">
        <v>90000</v>
      </c>
      <c r="B10" t="s">
        <v>16</v>
      </c>
      <c r="C10">
        <v>754.81000000000017</v>
      </c>
      <c r="D10">
        <v>46317.919999999998</v>
      </c>
      <c r="E10" s="9">
        <v>0.89287866444644992</v>
      </c>
      <c r="F10" s="11">
        <v>20.132047366621162</v>
      </c>
      <c r="G10" s="10">
        <v>89999999344.380096</v>
      </c>
      <c r="H10" s="12">
        <f t="shared" si="0"/>
        <v>1811884249796.9336</v>
      </c>
      <c r="I10" s="12">
        <f t="shared" si="1"/>
        <v>9999999741.0098114</v>
      </c>
      <c r="J10" s="12">
        <f t="shared" si="2"/>
        <v>223117501426.58618</v>
      </c>
      <c r="K10" s="12">
        <f t="shared" si="3"/>
        <v>9999999741.0098114</v>
      </c>
      <c r="L10" s="12">
        <f t="shared" si="4"/>
        <v>249384977989.11017</v>
      </c>
      <c r="M10" s="13">
        <f t="shared" si="5"/>
        <v>4.0098645161564139E-2</v>
      </c>
      <c r="N10" s="12">
        <f t="shared" si="6"/>
        <v>22.311750720511071</v>
      </c>
      <c r="O10" s="12">
        <f t="shared" si="7"/>
        <v>1811884.2629959045</v>
      </c>
      <c r="P10" s="12">
        <f t="shared" si="8"/>
        <v>223117.50683994684</v>
      </c>
      <c r="Q10" s="12">
        <f t="shared" si="9"/>
        <v>5564215462333.166</v>
      </c>
      <c r="R10" s="12"/>
      <c r="S10" s="2">
        <f t="shared" si="14"/>
        <v>0.36800050583308064</v>
      </c>
      <c r="T10" s="2">
        <f t="shared" si="10"/>
        <v>4.0098645161564139E-2</v>
      </c>
      <c r="U10" s="15">
        <f t="shared" si="11"/>
        <v>249384977989.11017</v>
      </c>
      <c r="V10" s="15">
        <f t="shared" si="12"/>
        <v>223117501426.58618</v>
      </c>
      <c r="W10" s="15">
        <f t="shared" si="13"/>
        <v>5564215462333.166</v>
      </c>
    </row>
    <row r="11" spans="1:23" x14ac:dyDescent="0.2">
      <c r="A11">
        <v>100000</v>
      </c>
      <c r="B11" t="s">
        <v>16</v>
      </c>
      <c r="C11">
        <v>406.77999999999992</v>
      </c>
      <c r="D11">
        <v>48398.030000000042</v>
      </c>
      <c r="E11" s="9">
        <v>0.93297730960801406</v>
      </c>
      <c r="F11" s="11">
        <v>20.350017698358513</v>
      </c>
      <c r="G11" s="10">
        <v>99999999085.389908</v>
      </c>
      <c r="H11" s="12">
        <f t="shared" si="0"/>
        <v>2035001751223.5198</v>
      </c>
      <c r="I11" s="12">
        <f t="shared" si="1"/>
        <v>10000000550.999664</v>
      </c>
      <c r="J11" s="12">
        <f t="shared" si="2"/>
        <v>135681981341.27344</v>
      </c>
      <c r="K11" s="12">
        <f t="shared" si="3"/>
        <v>10000000550.999664</v>
      </c>
      <c r="L11" s="12">
        <f t="shared" si="4"/>
        <v>335987712414.91681</v>
      </c>
      <c r="M11" s="13">
        <f t="shared" si="5"/>
        <v>2.9762994840271118E-2</v>
      </c>
      <c r="N11" s="12">
        <f t="shared" si="6"/>
        <v>13.568197386520124</v>
      </c>
      <c r="O11" s="12">
        <f t="shared" si="7"/>
        <v>2035001.7698358514</v>
      </c>
      <c r="P11" s="12">
        <f t="shared" si="8"/>
        <v>135681.96990424418</v>
      </c>
      <c r="Q11" s="12">
        <f t="shared" si="9"/>
        <v>4558747601490.9482</v>
      </c>
      <c r="R11" s="12"/>
      <c r="S11" s="2">
        <f t="shared" si="14"/>
        <v>0.39776350067335176</v>
      </c>
      <c r="T11" s="2">
        <f t="shared" si="10"/>
        <v>2.9762994840271118E-2</v>
      </c>
      <c r="U11" s="15">
        <f t="shared" si="11"/>
        <v>335987712414.91681</v>
      </c>
      <c r="V11" s="15">
        <f t="shared" si="12"/>
        <v>135681981341.27344</v>
      </c>
      <c r="W11" s="15">
        <f t="shared" si="13"/>
        <v>4558747601490.9482</v>
      </c>
    </row>
    <row r="12" spans="1:23" x14ac:dyDescent="0.2">
      <c r="A12">
        <v>110000</v>
      </c>
      <c r="B12" t="s">
        <v>16</v>
      </c>
      <c r="C12">
        <v>253.87999999999997</v>
      </c>
      <c r="D12">
        <v>49941.980000000054</v>
      </c>
      <c r="E12" s="9">
        <v>0.96274030444828518</v>
      </c>
      <c r="F12" s="11">
        <v>19.733488543091777</v>
      </c>
      <c r="G12" s="10">
        <v>109999999636.38957</v>
      </c>
      <c r="H12" s="12">
        <f t="shared" si="0"/>
        <v>2170683732564.7932</v>
      </c>
      <c r="I12" s="12">
        <f t="shared" si="1"/>
        <v>9999996657.0097809</v>
      </c>
      <c r="J12" s="12">
        <f t="shared" si="2"/>
        <v>-38257707460.615234</v>
      </c>
      <c r="K12" s="12">
        <f t="shared" si="3"/>
        <v>9999996657.0097809</v>
      </c>
      <c r="L12" s="12">
        <f t="shared" si="4"/>
        <v>38087226621356.359</v>
      </c>
      <c r="M12" s="13">
        <f t="shared" si="5"/>
        <v>2.6255512790218649E-4</v>
      </c>
      <c r="N12" s="12">
        <f t="shared" si="6"/>
        <v>-3.8257720250133693</v>
      </c>
      <c r="O12" s="12">
        <f t="shared" si="7"/>
        <v>2170683.7397400956</v>
      </c>
      <c r="P12" s="12">
        <f t="shared" si="8"/>
        <v>-38257.648768818006</v>
      </c>
      <c r="Q12" s="12">
        <f t="shared" si="9"/>
        <v>-145713046118329.62</v>
      </c>
      <c r="R12" s="12"/>
      <c r="S12" s="2">
        <f t="shared" si="14"/>
        <v>0.39802605580125394</v>
      </c>
      <c r="T12" s="2">
        <f t="shared" si="10"/>
        <v>2.6255512790218649E-4</v>
      </c>
      <c r="U12" s="15">
        <v>0</v>
      </c>
      <c r="V12" s="15">
        <f t="shared" si="12"/>
        <v>-38257707460.615234</v>
      </c>
      <c r="W12" s="15">
        <v>0</v>
      </c>
    </row>
    <row r="13" spans="1:23" x14ac:dyDescent="0.2">
      <c r="A13">
        <v>120000</v>
      </c>
      <c r="B13" t="s">
        <v>16</v>
      </c>
      <c r="C13">
        <v>250.56999999999994</v>
      </c>
      <c r="D13">
        <v>49955.600000000079</v>
      </c>
      <c r="E13" s="9">
        <v>0.96300285957618736</v>
      </c>
      <c r="F13" s="11">
        <v>17.770217424760645</v>
      </c>
      <c r="G13" s="10">
        <v>119999996293.39935</v>
      </c>
      <c r="H13" s="12">
        <f t="shared" si="0"/>
        <v>2132426025104.178</v>
      </c>
      <c r="I13" s="12">
        <f t="shared" si="1"/>
        <v>9999958221.9503632</v>
      </c>
      <c r="J13" s="12">
        <f t="shared" si="2"/>
        <v>39762921623.249023</v>
      </c>
      <c r="K13" s="12">
        <f t="shared" si="3"/>
        <v>9999958221.9503632</v>
      </c>
      <c r="L13" s="12">
        <f t="shared" si="4"/>
        <v>128721099943056.03</v>
      </c>
      <c r="M13" s="13">
        <f t="shared" si="5"/>
        <v>7.7687016552641097E-5</v>
      </c>
      <c r="N13" s="12">
        <f t="shared" si="6"/>
        <v>3.9763087745674377</v>
      </c>
      <c r="O13" s="12">
        <f t="shared" si="7"/>
        <v>2132426.0909712776</v>
      </c>
      <c r="P13" s="12">
        <f t="shared" si="8"/>
        <v>39763.615766066127</v>
      </c>
      <c r="Q13" s="12">
        <f t="shared" si="9"/>
        <v>511834839175545.81</v>
      </c>
      <c r="R13" s="12"/>
      <c r="S13" s="2">
        <f t="shared" si="14"/>
        <v>0.39810374281780658</v>
      </c>
      <c r="T13" s="2">
        <f t="shared" si="10"/>
        <v>7.7687016552641097E-5</v>
      </c>
      <c r="U13" s="15">
        <f t="shared" si="11"/>
        <v>128721099943056.03</v>
      </c>
      <c r="V13" s="15">
        <f t="shared" si="12"/>
        <v>39762921623.249023</v>
      </c>
      <c r="W13" s="15">
        <f t="shared" si="13"/>
        <v>511834839175545.81</v>
      </c>
    </row>
    <row r="14" spans="1:23" x14ac:dyDescent="0.2">
      <c r="A14">
        <v>130000</v>
      </c>
      <c r="B14" t="s">
        <v>16</v>
      </c>
      <c r="C14">
        <v>244.29999999999993</v>
      </c>
      <c r="D14">
        <v>49959.630000000077</v>
      </c>
      <c r="E14" s="9">
        <v>0.96308054659274001</v>
      </c>
      <c r="F14" s="11">
        <v>16.709151590287259</v>
      </c>
      <c r="G14" s="10">
        <v>129999954515.34972</v>
      </c>
      <c r="H14" s="12">
        <f t="shared" si="0"/>
        <v>2172188946727.427</v>
      </c>
      <c r="I14" s="12">
        <f t="shared" si="1"/>
        <v>7748795032.780014</v>
      </c>
      <c r="J14" s="12">
        <f t="shared" si="2"/>
        <v>65510364112.712646</v>
      </c>
      <c r="K14" s="12">
        <f t="shared" si="3"/>
        <v>7748795032.780014</v>
      </c>
      <c r="L14" s="12" t="e">
        <f t="shared" si="4"/>
        <v>#DIV/0!</v>
      </c>
      <c r="M14" s="13">
        <f t="shared" si="5"/>
        <v>0</v>
      </c>
      <c r="N14" s="12">
        <f t="shared" si="6"/>
        <v>8.4542646741308456</v>
      </c>
      <c r="O14" s="12">
        <f t="shared" si="7"/>
        <v>2172189.7067373437</v>
      </c>
      <c r="P14" s="12">
        <f t="shared" si="8"/>
        <v>102080.69168946426</v>
      </c>
      <c r="Q14" s="12" t="e">
        <f t="shared" si="9"/>
        <v>#DIV/0!</v>
      </c>
      <c r="R14" s="12"/>
      <c r="S14" s="2">
        <f t="shared" si="14"/>
        <v>0.39810374281780658</v>
      </c>
      <c r="T14" s="2">
        <f t="shared" si="10"/>
        <v>0</v>
      </c>
      <c r="U14" s="15" t="e">
        <f t="shared" si="11"/>
        <v>#DIV/0!</v>
      </c>
      <c r="V14" s="15">
        <f t="shared" si="12"/>
        <v>65510364112.712646</v>
      </c>
      <c r="W14" s="15" t="e">
        <f t="shared" si="13"/>
        <v>#DIV/0!</v>
      </c>
    </row>
    <row r="15" spans="1:23" x14ac:dyDescent="0.2">
      <c r="A15">
        <v>140000</v>
      </c>
      <c r="B15" t="s">
        <v>16</v>
      </c>
      <c r="C15">
        <v>244.29999999999993</v>
      </c>
      <c r="D15">
        <v>49959.630000000048</v>
      </c>
      <c r="E15" s="9">
        <v>0.96308054659274001</v>
      </c>
      <c r="F15" s="11">
        <v>16.244788560191484</v>
      </c>
      <c r="G15" s="10">
        <v>137748749548.12973</v>
      </c>
      <c r="H15" s="12">
        <f t="shared" si="0"/>
        <v>2237699310840.1396</v>
      </c>
      <c r="I15" s="12">
        <f t="shared" si="1"/>
        <v>-137748749548.12973</v>
      </c>
      <c r="J15" s="12">
        <f t="shared" si="2"/>
        <v>-2237699310840.1396</v>
      </c>
      <c r="K15" s="12">
        <f t="shared" si="3"/>
        <v>-137748749548.12973</v>
      </c>
      <c r="L15" s="12">
        <f t="shared" si="4"/>
        <v>143029313628.50989</v>
      </c>
      <c r="M15" s="13">
        <f t="shared" si="5"/>
        <v>-0.96308054659274001</v>
      </c>
      <c r="N15" s="12">
        <f t="shared" si="6"/>
        <v>16.244788560191484</v>
      </c>
      <c r="O15" s="12">
        <f t="shared" si="7"/>
        <v>2274270.398426808</v>
      </c>
      <c r="P15" s="12">
        <f t="shared" si="8"/>
        <v>-2274270.398426808</v>
      </c>
      <c r="Q15" s="12">
        <f t="shared" si="9"/>
        <v>2323480957804.457</v>
      </c>
      <c r="R15" s="12"/>
      <c r="S15" s="2"/>
      <c r="T15" s="15"/>
      <c r="U15" s="15"/>
      <c r="V15" s="15"/>
      <c r="W15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Infraplus</dc:creator>
  <cp:lastModifiedBy>Microsoft Office User</cp:lastModifiedBy>
  <dcterms:created xsi:type="dcterms:W3CDTF">2017-08-03T06:59:08Z</dcterms:created>
  <dcterms:modified xsi:type="dcterms:W3CDTF">2017-08-15T02:47:47Z</dcterms:modified>
</cp:coreProperties>
</file>