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200" windowHeight="8175" tabRatio="789"/>
  </bookViews>
  <sheets>
    <sheet name="Format TU" sheetId="3" r:id="rId1"/>
    <sheet name="แพร่" sheetId="5" r:id="rId2"/>
  </sheets>
  <definedNames>
    <definedName name="_xlnm._FilterDatabase" localSheetId="0" hidden="1">'Format TU'!$A$4:$AH$673</definedName>
    <definedName name="_xlnm.Print_Area" localSheetId="0">'Format TU'!$A$1:$Y$673</definedName>
    <definedName name="_xlnm.Print_Titles" localSheetId="0">'Format TU'!$2:$4</definedName>
  </definedNames>
  <calcPr calcId="125725"/>
</workbook>
</file>

<file path=xl/calcChain.xml><?xml version="1.0" encoding="utf-8"?>
<calcChain xmlns="http://schemas.openxmlformats.org/spreadsheetml/2006/main">
  <c r="X88" i="3"/>
  <c r="X24"/>
  <c r="X5"/>
  <c r="AG4" i="5" l="1"/>
  <c r="AG5"/>
  <c r="AG18"/>
  <c r="AG6"/>
  <c r="AG7"/>
  <c r="AG8"/>
  <c r="AG9"/>
  <c r="AG10"/>
  <c r="AG11"/>
  <c r="AG12"/>
  <c r="AG13"/>
  <c r="AG14"/>
  <c r="AG15"/>
  <c r="AG16"/>
  <c r="X6" i="3"/>
  <c r="X7"/>
  <c r="X8"/>
  <c r="X9"/>
  <c r="X10"/>
  <c r="X11"/>
  <c r="X12"/>
  <c r="X13"/>
  <c r="X14"/>
  <c r="X15"/>
  <c r="X16"/>
  <c r="X17"/>
  <c r="X18"/>
  <c r="X19"/>
  <c r="X20"/>
  <c r="X21"/>
  <c r="X22"/>
  <c r="X23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X430"/>
  <c r="X431"/>
  <c r="X432"/>
  <c r="X433"/>
  <c r="X434"/>
  <c r="X435"/>
  <c r="X436"/>
  <c r="X437"/>
  <c r="X438"/>
  <c r="X439"/>
  <c r="X440"/>
  <c r="X441"/>
  <c r="X442"/>
  <c r="X443"/>
  <c r="X444"/>
  <c r="X445"/>
  <c r="X446"/>
  <c r="X447"/>
  <c r="X448"/>
  <c r="X449"/>
  <c r="X450"/>
  <c r="X451"/>
  <c r="X452"/>
  <c r="X453"/>
  <c r="X454"/>
  <c r="X455"/>
  <c r="X456"/>
  <c r="X457"/>
  <c r="X458"/>
  <c r="X459"/>
  <c r="X460"/>
  <c r="X461"/>
  <c r="X462"/>
  <c r="X463"/>
  <c r="X464"/>
  <c r="X465"/>
  <c r="X466"/>
  <c r="X467"/>
  <c r="X468"/>
  <c r="X469"/>
  <c r="X470"/>
  <c r="X471"/>
  <c r="X472"/>
  <c r="X473"/>
  <c r="X474"/>
  <c r="X475"/>
  <c r="X476"/>
  <c r="X477"/>
  <c r="X478"/>
  <c r="X479"/>
  <c r="X480"/>
  <c r="X481"/>
  <c r="X482"/>
  <c r="X483"/>
  <c r="X484"/>
  <c r="X485"/>
  <c r="X486"/>
  <c r="X487"/>
  <c r="X488"/>
  <c r="X489"/>
  <c r="X490"/>
  <c r="X491"/>
  <c r="X492"/>
  <c r="X493"/>
  <c r="X494"/>
  <c r="X495"/>
  <c r="X496"/>
  <c r="X497"/>
  <c r="X498"/>
  <c r="X499"/>
  <c r="X500"/>
  <c r="X501"/>
  <c r="X502"/>
  <c r="X503"/>
  <c r="X504"/>
  <c r="X505"/>
  <c r="X506"/>
  <c r="X507"/>
  <c r="X508"/>
  <c r="X509"/>
  <c r="X510"/>
  <c r="X511"/>
  <c r="X512"/>
  <c r="X513"/>
  <c r="X514"/>
  <c r="X515"/>
  <c r="X516"/>
  <c r="X517"/>
  <c r="X518"/>
  <c r="X519"/>
  <c r="X520"/>
  <c r="X521"/>
  <c r="X522"/>
  <c r="X523"/>
  <c r="X524"/>
  <c r="X525"/>
  <c r="X526"/>
  <c r="X527"/>
  <c r="X528"/>
  <c r="X529"/>
  <c r="X530"/>
  <c r="X531"/>
  <c r="X532"/>
  <c r="X533"/>
  <c r="X534"/>
  <c r="X535"/>
  <c r="X536"/>
  <c r="X537"/>
  <c r="X538"/>
  <c r="X539"/>
  <c r="X540"/>
  <c r="X541"/>
  <c r="X542"/>
  <c r="X543"/>
  <c r="X544"/>
  <c r="X545"/>
  <c r="X546"/>
  <c r="X547"/>
  <c r="X548"/>
  <c r="X549"/>
  <c r="X550"/>
  <c r="X551"/>
  <c r="X552"/>
  <c r="X553"/>
  <c r="X554"/>
  <c r="X555"/>
  <c r="X556"/>
  <c r="X557"/>
  <c r="X558"/>
  <c r="X559"/>
  <c r="X560"/>
  <c r="X561"/>
  <c r="X562"/>
  <c r="X563"/>
  <c r="X564"/>
  <c r="X565"/>
  <c r="X566"/>
  <c r="X567"/>
  <c r="X568"/>
  <c r="X569"/>
  <c r="X570"/>
  <c r="X571"/>
  <c r="X572"/>
  <c r="X573"/>
  <c r="X574"/>
  <c r="X575"/>
  <c r="X576"/>
  <c r="X577"/>
  <c r="X578"/>
  <c r="X579"/>
  <c r="X580"/>
  <c r="X581"/>
  <c r="X582"/>
  <c r="X583"/>
  <c r="X584"/>
  <c r="X585"/>
  <c r="X586"/>
  <c r="X587"/>
  <c r="X588"/>
  <c r="X589"/>
  <c r="X590"/>
  <c r="X591"/>
  <c r="X592"/>
  <c r="X593"/>
  <c r="X594"/>
  <c r="X595"/>
  <c r="X596"/>
  <c r="X597"/>
  <c r="X598"/>
  <c r="X599"/>
  <c r="X600"/>
  <c r="X601"/>
  <c r="X602"/>
  <c r="X603"/>
  <c r="X604"/>
  <c r="X605"/>
  <c r="X606"/>
  <c r="X607"/>
  <c r="X608"/>
  <c r="X609"/>
  <c r="X610"/>
  <c r="X611"/>
  <c r="X612"/>
  <c r="X613"/>
  <c r="X614"/>
  <c r="X615"/>
  <c r="X616"/>
  <c r="X617"/>
  <c r="X618"/>
  <c r="X619"/>
  <c r="X620"/>
  <c r="X621"/>
  <c r="X622"/>
  <c r="X623"/>
  <c r="X624"/>
  <c r="X625"/>
  <c r="X626"/>
  <c r="X627"/>
  <c r="X628"/>
  <c r="X629"/>
  <c r="X630"/>
  <c r="X631"/>
  <c r="X632"/>
  <c r="X633"/>
  <c r="X634"/>
  <c r="X635"/>
  <c r="X636"/>
  <c r="X637"/>
  <c r="X638"/>
  <c r="X639"/>
  <c r="X640"/>
  <c r="X641"/>
  <c r="X642"/>
  <c r="X643"/>
  <c r="X644"/>
  <c r="X645"/>
  <c r="X646"/>
  <c r="X647"/>
  <c r="X648"/>
  <c r="X649"/>
  <c r="X650"/>
  <c r="X651"/>
  <c r="X652"/>
  <c r="X653"/>
  <c r="X654"/>
  <c r="X655"/>
  <c r="X656"/>
  <c r="X657"/>
  <c r="X658"/>
  <c r="X659"/>
  <c r="X660"/>
  <c r="X661"/>
  <c r="X662"/>
  <c r="X663"/>
  <c r="X664"/>
  <c r="X665"/>
  <c r="X666"/>
  <c r="X667"/>
  <c r="X668"/>
  <c r="X669"/>
  <c r="X670"/>
  <c r="X671"/>
  <c r="X672"/>
  <c r="W342"/>
  <c r="X342" s="1"/>
  <c r="U342"/>
  <c r="V342" s="1"/>
  <c r="S342"/>
  <c r="Q342"/>
  <c r="P342"/>
  <c r="W341"/>
  <c r="X341" s="1"/>
  <c r="U341"/>
  <c r="S341"/>
  <c r="Q341"/>
  <c r="P341"/>
  <c r="T342"/>
  <c r="R342" l="1"/>
  <c r="T349"/>
  <c r="R349"/>
  <c r="V79" l="1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8"/>
  <c r="V329"/>
  <c r="V330"/>
  <c r="V331"/>
  <c r="V332"/>
  <c r="V333"/>
  <c r="V334"/>
  <c r="V335"/>
  <c r="V336"/>
  <c r="V337"/>
  <c r="V338"/>
  <c r="V339"/>
  <c r="V340"/>
  <c r="V341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4"/>
  <c r="V443"/>
  <c r="V442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542"/>
  <c r="V543"/>
  <c r="V544"/>
  <c r="V545"/>
  <c r="V546"/>
  <c r="V547"/>
  <c r="V548"/>
  <c r="V549"/>
  <c r="V550"/>
  <c r="V551"/>
  <c r="V552"/>
  <c r="V553"/>
  <c r="V554"/>
  <c r="V555"/>
  <c r="V556"/>
  <c r="V557"/>
  <c r="V558"/>
  <c r="V559"/>
  <c r="V560"/>
  <c r="V561"/>
  <c r="V562"/>
  <c r="V563"/>
  <c r="V564"/>
  <c r="V565"/>
  <c r="V566"/>
  <c r="V567"/>
  <c r="V568"/>
  <c r="V569"/>
  <c r="V570"/>
  <c r="V571"/>
  <c r="V572"/>
  <c r="V573"/>
  <c r="V574"/>
  <c r="V575"/>
  <c r="V576"/>
  <c r="V577"/>
  <c r="V578"/>
  <c r="V579"/>
  <c r="V580"/>
  <c r="V581"/>
  <c r="V582"/>
  <c r="V583"/>
  <c r="V584"/>
  <c r="V585"/>
  <c r="V586"/>
  <c r="V587"/>
  <c r="V588"/>
  <c r="V589"/>
  <c r="V590"/>
  <c r="V591"/>
  <c r="V592"/>
  <c r="V593"/>
  <c r="V594"/>
  <c r="V595"/>
  <c r="V596"/>
  <c r="V597"/>
  <c r="V598"/>
  <c r="V599"/>
  <c r="V600"/>
  <c r="V601"/>
  <c r="V602"/>
  <c r="V603"/>
  <c r="V604"/>
  <c r="V605"/>
  <c r="V606"/>
  <c r="V607"/>
  <c r="V608"/>
  <c r="V609"/>
  <c r="V610"/>
  <c r="V611"/>
  <c r="V612"/>
  <c r="V613"/>
  <c r="V614"/>
  <c r="V615"/>
  <c r="V616"/>
  <c r="V617"/>
  <c r="V618"/>
  <c r="V619"/>
  <c r="V620"/>
  <c r="V621"/>
  <c r="V622"/>
  <c r="V623"/>
  <c r="V624"/>
  <c r="V625"/>
  <c r="V626"/>
  <c r="V627"/>
  <c r="V628"/>
  <c r="V629"/>
  <c r="V630"/>
  <c r="V631"/>
  <c r="V632"/>
  <c r="V633"/>
  <c r="V634"/>
  <c r="V635"/>
  <c r="V636"/>
  <c r="V637"/>
  <c r="V638"/>
  <c r="V639"/>
  <c r="V640"/>
  <c r="V641"/>
  <c r="V642"/>
  <c r="V643"/>
  <c r="V644"/>
  <c r="V645"/>
  <c r="V646"/>
  <c r="V647"/>
  <c r="V648"/>
  <c r="V649"/>
  <c r="V650"/>
  <c r="V651"/>
  <c r="V652"/>
  <c r="V653"/>
  <c r="V654"/>
  <c r="V655"/>
  <c r="V656"/>
  <c r="V657"/>
  <c r="V658"/>
  <c r="V659"/>
  <c r="V660"/>
  <c r="V661"/>
  <c r="V662"/>
  <c r="V663"/>
  <c r="V664"/>
  <c r="V665"/>
  <c r="V666"/>
  <c r="V667"/>
  <c r="V668"/>
  <c r="V669"/>
  <c r="V670"/>
  <c r="V671"/>
  <c r="V672"/>
  <c r="V5"/>
  <c r="R494"/>
  <c r="T494"/>
  <c r="T83"/>
  <c r="R106"/>
  <c r="T406" l="1"/>
  <c r="T405"/>
  <c r="T575" l="1"/>
  <c r="T576"/>
  <c r="R22" l="1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8"/>
  <c r="R329"/>
  <c r="R330"/>
  <c r="R331"/>
  <c r="R332"/>
  <c r="R333"/>
  <c r="R334"/>
  <c r="R335"/>
  <c r="R336"/>
  <c r="R337"/>
  <c r="R338"/>
  <c r="R340"/>
  <c r="R341"/>
  <c r="R343"/>
  <c r="R344"/>
  <c r="R345"/>
  <c r="R346"/>
  <c r="R347"/>
  <c r="R348"/>
  <c r="R350"/>
  <c r="R351"/>
  <c r="R352"/>
  <c r="R353"/>
  <c r="R354"/>
  <c r="R355"/>
  <c r="R356"/>
  <c r="R357"/>
  <c r="R358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90"/>
  <c r="R391"/>
  <c r="R392"/>
  <c r="R393"/>
  <c r="R394"/>
  <c r="R395"/>
  <c r="R396"/>
  <c r="R397"/>
  <c r="R398"/>
  <c r="R399"/>
  <c r="R400"/>
  <c r="R401"/>
  <c r="R402"/>
  <c r="R403"/>
  <c r="R404"/>
  <c r="R405"/>
  <c r="R406"/>
  <c r="R407"/>
  <c r="R408"/>
  <c r="R409"/>
  <c r="R410"/>
  <c r="R411"/>
  <c r="R412"/>
  <c r="R413"/>
  <c r="R414"/>
  <c r="R415"/>
  <c r="R416"/>
  <c r="R417"/>
  <c r="R418"/>
  <c r="R419"/>
  <c r="R420"/>
  <c r="R421"/>
  <c r="R422"/>
  <c r="R423"/>
  <c r="R424"/>
  <c r="R425"/>
  <c r="R426"/>
  <c r="R427"/>
  <c r="R428"/>
  <c r="R429"/>
  <c r="R430"/>
  <c r="R431"/>
  <c r="R432"/>
  <c r="R433"/>
  <c r="R434"/>
  <c r="R435"/>
  <c r="R436"/>
  <c r="R437"/>
  <c r="R438"/>
  <c r="R439"/>
  <c r="R440"/>
  <c r="R441"/>
  <c r="R444"/>
  <c r="R443"/>
  <c r="R442"/>
  <c r="R445"/>
  <c r="R446"/>
  <c r="R447"/>
  <c r="R448"/>
  <c r="R449"/>
  <c r="R450"/>
  <c r="R451"/>
  <c r="R452"/>
  <c r="R453"/>
  <c r="R454"/>
  <c r="R455"/>
  <c r="R456"/>
  <c r="R457"/>
  <c r="R458"/>
  <c r="R459"/>
  <c r="R460"/>
  <c r="R461"/>
  <c r="R462"/>
  <c r="R463"/>
  <c r="R464"/>
  <c r="R465"/>
  <c r="R466"/>
  <c r="R467"/>
  <c r="R468"/>
  <c r="R469"/>
  <c r="R470"/>
  <c r="R471"/>
  <c r="R472"/>
  <c r="R473"/>
  <c r="R474"/>
  <c r="R475"/>
  <c r="R476"/>
  <c r="R477"/>
  <c r="R478"/>
  <c r="R479"/>
  <c r="R480"/>
  <c r="R481"/>
  <c r="R482"/>
  <c r="R483"/>
  <c r="R484"/>
  <c r="R485"/>
  <c r="R486"/>
  <c r="R487"/>
  <c r="R488"/>
  <c r="R489"/>
  <c r="R490"/>
  <c r="R491"/>
  <c r="R492"/>
  <c r="R493"/>
  <c r="R495"/>
  <c r="R496"/>
  <c r="R497"/>
  <c r="R498"/>
  <c r="R499"/>
  <c r="R500"/>
  <c r="R501"/>
  <c r="R502"/>
  <c r="R503"/>
  <c r="R504"/>
  <c r="R505"/>
  <c r="R506"/>
  <c r="R507"/>
  <c r="R508"/>
  <c r="R509"/>
  <c r="R510"/>
  <c r="R511"/>
  <c r="R512"/>
  <c r="R513"/>
  <c r="R514"/>
  <c r="R515"/>
  <c r="R516"/>
  <c r="R517"/>
  <c r="R518"/>
  <c r="R519"/>
  <c r="R520"/>
  <c r="R521"/>
  <c r="R522"/>
  <c r="R523"/>
  <c r="R524"/>
  <c r="R525"/>
  <c r="R526"/>
  <c r="R527"/>
  <c r="R528"/>
  <c r="R529"/>
  <c r="R530"/>
  <c r="R531"/>
  <c r="R532"/>
  <c r="R533"/>
  <c r="R534"/>
  <c r="R535"/>
  <c r="R536"/>
  <c r="R537"/>
  <c r="R538"/>
  <c r="R539"/>
  <c r="R540"/>
  <c r="R541"/>
  <c r="R542"/>
  <c r="R543"/>
  <c r="R544"/>
  <c r="R545"/>
  <c r="R546"/>
  <c r="R547"/>
  <c r="R548"/>
  <c r="R549"/>
  <c r="R550"/>
  <c r="R551"/>
  <c r="R552"/>
  <c r="R553"/>
  <c r="R554"/>
  <c r="R555"/>
  <c r="R556"/>
  <c r="R557"/>
  <c r="R558"/>
  <c r="R559"/>
  <c r="R560"/>
  <c r="R561"/>
  <c r="R562"/>
  <c r="R563"/>
  <c r="R564"/>
  <c r="R565"/>
  <c r="R566"/>
  <c r="R567"/>
  <c r="R568"/>
  <c r="R569"/>
  <c r="R570"/>
  <c r="R571"/>
  <c r="R572"/>
  <c r="R573"/>
  <c r="R574"/>
  <c r="R575"/>
  <c r="R576"/>
  <c r="R577"/>
  <c r="R578"/>
  <c r="R579"/>
  <c r="R580"/>
  <c r="R581"/>
  <c r="R582"/>
  <c r="R583"/>
  <c r="R584"/>
  <c r="R585"/>
  <c r="R586"/>
  <c r="R587"/>
  <c r="R588"/>
  <c r="R589"/>
  <c r="R590"/>
  <c r="R591"/>
  <c r="R592"/>
  <c r="R593"/>
  <c r="R594"/>
  <c r="R595"/>
  <c r="R596"/>
  <c r="R597"/>
  <c r="R598"/>
  <c r="R599"/>
  <c r="R600"/>
  <c r="R601"/>
  <c r="R602"/>
  <c r="R603"/>
  <c r="R604"/>
  <c r="R605"/>
  <c r="R606"/>
  <c r="R607"/>
  <c r="R608"/>
  <c r="R609"/>
  <c r="R610"/>
  <c r="R611"/>
  <c r="R612"/>
  <c r="R613"/>
  <c r="R614"/>
  <c r="R615"/>
  <c r="R616"/>
  <c r="R617"/>
  <c r="R618"/>
  <c r="R619"/>
  <c r="R620"/>
  <c r="R621"/>
  <c r="R622"/>
  <c r="R623"/>
  <c r="R624"/>
  <c r="R625"/>
  <c r="R626"/>
  <c r="R627"/>
  <c r="R628"/>
  <c r="R629"/>
  <c r="R630"/>
  <c r="R631"/>
  <c r="R632"/>
  <c r="R633"/>
  <c r="R634"/>
  <c r="R635"/>
  <c r="R636"/>
  <c r="R637"/>
  <c r="R638"/>
  <c r="R639"/>
  <c r="R640"/>
  <c r="R641"/>
  <c r="R642"/>
  <c r="R643"/>
  <c r="R644"/>
  <c r="R645"/>
  <c r="R646"/>
  <c r="R647"/>
  <c r="R648"/>
  <c r="R649"/>
  <c r="R650"/>
  <c r="R651"/>
  <c r="R652"/>
  <c r="R653"/>
  <c r="R654"/>
  <c r="R655"/>
  <c r="R656"/>
  <c r="R657"/>
  <c r="R658"/>
  <c r="R659"/>
  <c r="R660"/>
  <c r="R661"/>
  <c r="R662"/>
  <c r="R663"/>
  <c r="R664"/>
  <c r="R665"/>
  <c r="R666"/>
  <c r="R667"/>
  <c r="R668"/>
  <c r="R669"/>
  <c r="R670"/>
  <c r="R671"/>
  <c r="R672"/>
  <c r="R11"/>
  <c r="R12"/>
  <c r="R13"/>
  <c r="R14"/>
  <c r="R15"/>
  <c r="R16"/>
  <c r="R17"/>
  <c r="R18"/>
  <c r="R19"/>
  <c r="R20"/>
  <c r="R21"/>
  <c r="R7"/>
  <c r="R8"/>
  <c r="R9"/>
  <c r="R10"/>
  <c r="R6"/>
  <c r="R5"/>
  <c r="S339" l="1"/>
  <c r="Q339"/>
  <c r="P339"/>
  <c r="U327"/>
  <c r="V327" s="1"/>
  <c r="S327"/>
  <c r="Q327"/>
  <c r="P327"/>
  <c r="R327" l="1"/>
  <c r="R339"/>
  <c r="T593" l="1"/>
  <c r="T591"/>
  <c r="T583"/>
  <c r="T367"/>
  <c r="T366"/>
  <c r="T327" l="1"/>
  <c r="T320"/>
  <c r="T318"/>
  <c r="T339"/>
  <c r="AC213" l="1"/>
  <c r="AB213"/>
  <c r="AA213"/>
  <c r="Z213"/>
  <c r="T213"/>
  <c r="T6" l="1"/>
  <c r="T7" l="1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9"/>
  <c r="T321"/>
  <c r="T322"/>
  <c r="T323"/>
  <c r="T324"/>
  <c r="T325"/>
  <c r="T326"/>
  <c r="T328"/>
  <c r="T329"/>
  <c r="T330"/>
  <c r="T331"/>
  <c r="T332"/>
  <c r="T333"/>
  <c r="T334"/>
  <c r="T335"/>
  <c r="T336"/>
  <c r="T337"/>
  <c r="T338"/>
  <c r="T340"/>
  <c r="T341"/>
  <c r="T343"/>
  <c r="T344"/>
  <c r="T345"/>
  <c r="T346"/>
  <c r="T347"/>
  <c r="T348"/>
  <c r="T350"/>
  <c r="T351"/>
  <c r="T352"/>
  <c r="T353"/>
  <c r="T354"/>
  <c r="T355"/>
  <c r="T356"/>
  <c r="T357"/>
  <c r="T358"/>
  <c r="T359"/>
  <c r="T360"/>
  <c r="T361"/>
  <c r="T362"/>
  <c r="T363"/>
  <c r="T364"/>
  <c r="T365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4"/>
  <c r="T435"/>
  <c r="T436"/>
  <c r="T437"/>
  <c r="T438"/>
  <c r="T439"/>
  <c r="T440"/>
  <c r="T441"/>
  <c r="T444"/>
  <c r="T443"/>
  <c r="T442"/>
  <c r="T445"/>
  <c r="T446"/>
  <c r="T447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76"/>
  <c r="T477"/>
  <c r="T478"/>
  <c r="T479"/>
  <c r="T480"/>
  <c r="T481"/>
  <c r="T482"/>
  <c r="T483"/>
  <c r="T484"/>
  <c r="T485"/>
  <c r="T486"/>
  <c r="T487"/>
  <c r="T488"/>
  <c r="T489"/>
  <c r="T490"/>
  <c r="T491"/>
  <c r="T492"/>
  <c r="T493"/>
  <c r="T495"/>
  <c r="T496"/>
  <c r="T497"/>
  <c r="T498"/>
  <c r="T499"/>
  <c r="T500"/>
  <c r="T501"/>
  <c r="T502"/>
  <c r="T503"/>
  <c r="T504"/>
  <c r="T505"/>
  <c r="T506"/>
  <c r="T507"/>
  <c r="T508"/>
  <c r="T509"/>
  <c r="T510"/>
  <c r="T511"/>
  <c r="T512"/>
  <c r="T513"/>
  <c r="T514"/>
  <c r="T515"/>
  <c r="T516"/>
  <c r="T517"/>
  <c r="T518"/>
  <c r="T519"/>
  <c r="T520"/>
  <c r="T521"/>
  <c r="T522"/>
  <c r="T523"/>
  <c r="T524"/>
  <c r="T525"/>
  <c r="T526"/>
  <c r="T527"/>
  <c r="T528"/>
  <c r="T529"/>
  <c r="T530"/>
  <c r="T531"/>
  <c r="T532"/>
  <c r="T533"/>
  <c r="T534"/>
  <c r="T535"/>
  <c r="T536"/>
  <c r="T537"/>
  <c r="T538"/>
  <c r="T539"/>
  <c r="T540"/>
  <c r="T541"/>
  <c r="T542"/>
  <c r="T543"/>
  <c r="T544"/>
  <c r="T545"/>
  <c r="T546"/>
  <c r="T547"/>
  <c r="T548"/>
  <c r="T549"/>
  <c r="T550"/>
  <c r="T551"/>
  <c r="T552"/>
  <c r="T553"/>
  <c r="T554"/>
  <c r="T555"/>
  <c r="T556"/>
  <c r="T557"/>
  <c r="T558"/>
  <c r="T559"/>
  <c r="T560"/>
  <c r="T561"/>
  <c r="T562"/>
  <c r="T563"/>
  <c r="T564"/>
  <c r="T565"/>
  <c r="T566"/>
  <c r="T567"/>
  <c r="T568"/>
  <c r="T569"/>
  <c r="T570"/>
  <c r="T571"/>
  <c r="T572"/>
  <c r="T573"/>
  <c r="T574"/>
  <c r="T577"/>
  <c r="T578"/>
  <c r="T579"/>
  <c r="T580"/>
  <c r="T582"/>
  <c r="T584"/>
  <c r="T585"/>
  <c r="T586"/>
  <c r="T587"/>
  <c r="T588"/>
  <c r="T589"/>
  <c r="T590"/>
  <c r="T592"/>
  <c r="T594"/>
  <c r="T595"/>
  <c r="T596"/>
  <c r="T597"/>
  <c r="T598"/>
  <c r="T599"/>
  <c r="T600"/>
  <c r="T601"/>
  <c r="T602"/>
  <c r="T603"/>
  <c r="T604"/>
  <c r="T605"/>
  <c r="T606"/>
  <c r="T607"/>
  <c r="T608"/>
  <c r="T609"/>
  <c r="T610"/>
  <c r="T611"/>
  <c r="T612"/>
  <c r="T613"/>
  <c r="T614"/>
  <c r="T615"/>
  <c r="T616"/>
  <c r="T617"/>
  <c r="T618"/>
  <c r="T619"/>
  <c r="T620"/>
  <c r="T621"/>
  <c r="T622"/>
  <c r="T623"/>
  <c r="T624"/>
  <c r="T625"/>
  <c r="T626"/>
  <c r="T627"/>
  <c r="T628"/>
  <c r="T629"/>
  <c r="T630"/>
  <c r="T631"/>
  <c r="T632"/>
  <c r="T633"/>
  <c r="T634"/>
  <c r="T635"/>
  <c r="T636"/>
  <c r="T637"/>
  <c r="T638"/>
  <c r="T639"/>
  <c r="T640"/>
  <c r="T641"/>
  <c r="T642"/>
  <c r="T643"/>
  <c r="T644"/>
  <c r="T645"/>
  <c r="T646"/>
  <c r="T647"/>
  <c r="T648"/>
  <c r="T649"/>
  <c r="T650"/>
  <c r="T651"/>
  <c r="T652"/>
  <c r="T653"/>
  <c r="T654"/>
  <c r="T655"/>
  <c r="T656"/>
  <c r="T657"/>
  <c r="T658"/>
  <c r="T659"/>
  <c r="T660"/>
  <c r="T661"/>
  <c r="T662"/>
  <c r="T663"/>
  <c r="T664"/>
  <c r="T665"/>
  <c r="T666"/>
  <c r="T667"/>
  <c r="T668"/>
  <c r="T669"/>
  <c r="T670"/>
  <c r="T671"/>
  <c r="T672"/>
  <c r="T5"/>
  <c r="AB15"/>
  <c r="Z5"/>
  <c r="AE7" l="1"/>
  <c r="AF7"/>
  <c r="AG7"/>
  <c r="AH7"/>
  <c r="AE8"/>
  <c r="AF8"/>
  <c r="AG8"/>
  <c r="AH8"/>
  <c r="AE9"/>
  <c r="AF9"/>
  <c r="AG9"/>
  <c r="AH9"/>
  <c r="AE10"/>
  <c r="AF10"/>
  <c r="AG10"/>
  <c r="AH10"/>
  <c r="AE11"/>
  <c r="AF11"/>
  <c r="AG11"/>
  <c r="AH11"/>
  <c r="AE12"/>
  <c r="AF12"/>
  <c r="AG12"/>
  <c r="AH12"/>
  <c r="AE13"/>
  <c r="AF13"/>
  <c r="AG13"/>
  <c r="AH13"/>
  <c r="AE14"/>
  <c r="AF14"/>
  <c r="AG14"/>
  <c r="AH14"/>
  <c r="AE15"/>
  <c r="AF15"/>
  <c r="AG15"/>
  <c r="AH15"/>
  <c r="AE16"/>
  <c r="AF16"/>
  <c r="AG16"/>
  <c r="AH16"/>
  <c r="AE17"/>
  <c r="AF17"/>
  <c r="AG17"/>
  <c r="AH17"/>
  <c r="AE18"/>
  <c r="AF18"/>
  <c r="AG18"/>
  <c r="AH18"/>
  <c r="AE19"/>
  <c r="AF19"/>
  <c r="AG19"/>
  <c r="AH19"/>
  <c r="AE20"/>
  <c r="AF20"/>
  <c r="AG20"/>
  <c r="AH20"/>
  <c r="AE21"/>
  <c r="AF21"/>
  <c r="AG21"/>
  <c r="AH21"/>
  <c r="AE22"/>
  <c r="AF22"/>
  <c r="AG22"/>
  <c r="AH22"/>
  <c r="AE23"/>
  <c r="AF23"/>
  <c r="AG23"/>
  <c r="AH23"/>
  <c r="AE24"/>
  <c r="AF24"/>
  <c r="AG24"/>
  <c r="AH24"/>
  <c r="AE25"/>
  <c r="AF25"/>
  <c r="AG25"/>
  <c r="AH25"/>
  <c r="AE26"/>
  <c r="AF26"/>
  <c r="AG26"/>
  <c r="AH26"/>
  <c r="AE27"/>
  <c r="AF27"/>
  <c r="AG27"/>
  <c r="AH27"/>
  <c r="AE28"/>
  <c r="AF28"/>
  <c r="AG28"/>
  <c r="AH28"/>
  <c r="AE29"/>
  <c r="AF29"/>
  <c r="AG29"/>
  <c r="AH29"/>
  <c r="AE30"/>
  <c r="AF30"/>
  <c r="AG30"/>
  <c r="AH30"/>
  <c r="AE31"/>
  <c r="AF31"/>
  <c r="AG31"/>
  <c r="AH31"/>
  <c r="AE32"/>
  <c r="AF32"/>
  <c r="AG32"/>
  <c r="AH32"/>
  <c r="AE33"/>
  <c r="AF33"/>
  <c r="AG33"/>
  <c r="AH33"/>
  <c r="AE34"/>
  <c r="AF34"/>
  <c r="AG34"/>
  <c r="AH34"/>
  <c r="AE35"/>
  <c r="AF35"/>
  <c r="AG35"/>
  <c r="AH35"/>
  <c r="AE36"/>
  <c r="AF36"/>
  <c r="AG36"/>
  <c r="AH36"/>
  <c r="AE37"/>
  <c r="AF37"/>
  <c r="AG37"/>
  <c r="AH37"/>
  <c r="AE38"/>
  <c r="AF38"/>
  <c r="AG38"/>
  <c r="AH38"/>
  <c r="AE39"/>
  <c r="AF39"/>
  <c r="AG39"/>
  <c r="AH39"/>
  <c r="AE40"/>
  <c r="AF40"/>
  <c r="AG40"/>
  <c r="AH40"/>
  <c r="AE41"/>
  <c r="AF41"/>
  <c r="AG41"/>
  <c r="AH41"/>
  <c r="AE42"/>
  <c r="AF42"/>
  <c r="AG42"/>
  <c r="AH42"/>
  <c r="AE43"/>
  <c r="AF43"/>
  <c r="AG43"/>
  <c r="AH43"/>
  <c r="AE44"/>
  <c r="AF44"/>
  <c r="AG44"/>
  <c r="AH44"/>
  <c r="AE45"/>
  <c r="AF45"/>
  <c r="AG45"/>
  <c r="AH45"/>
  <c r="AE46"/>
  <c r="AF46"/>
  <c r="AG46"/>
  <c r="AH46"/>
  <c r="AE47"/>
  <c r="AF47"/>
  <c r="AG47"/>
  <c r="AH47"/>
  <c r="AE48"/>
  <c r="AF48"/>
  <c r="AG48"/>
  <c r="AH48"/>
  <c r="AE49"/>
  <c r="AF49"/>
  <c r="AG49"/>
  <c r="AH49"/>
  <c r="AE50"/>
  <c r="AF50"/>
  <c r="AG50"/>
  <c r="AH50"/>
  <c r="AE51"/>
  <c r="AF51"/>
  <c r="AG51"/>
  <c r="AH51"/>
  <c r="AE52"/>
  <c r="AF52"/>
  <c r="AG52"/>
  <c r="AH52"/>
  <c r="AE53"/>
  <c r="AF53"/>
  <c r="AG53"/>
  <c r="AH53"/>
  <c r="AE54"/>
  <c r="AF54"/>
  <c r="AG54"/>
  <c r="AH54"/>
  <c r="AE55"/>
  <c r="AF55"/>
  <c r="AG55"/>
  <c r="AH55"/>
  <c r="AE56"/>
  <c r="AF56"/>
  <c r="AG56"/>
  <c r="AH56"/>
  <c r="AE57"/>
  <c r="AF57"/>
  <c r="AG57"/>
  <c r="AH57"/>
  <c r="AE58"/>
  <c r="AF58"/>
  <c r="AG58"/>
  <c r="AH58"/>
  <c r="AE59"/>
  <c r="AF59"/>
  <c r="AG59"/>
  <c r="AH59"/>
  <c r="AE60"/>
  <c r="AF60"/>
  <c r="AG60"/>
  <c r="AH60"/>
  <c r="AE61"/>
  <c r="AF61"/>
  <c r="AG61"/>
  <c r="AH61"/>
  <c r="AE62"/>
  <c r="AF62"/>
  <c r="AG62"/>
  <c r="AH62"/>
  <c r="AE63"/>
  <c r="AF63"/>
  <c r="AG63"/>
  <c r="AH63"/>
  <c r="AE64"/>
  <c r="AF64"/>
  <c r="AG64"/>
  <c r="AH64"/>
  <c r="AE65"/>
  <c r="AF65"/>
  <c r="AG65"/>
  <c r="AH65"/>
  <c r="AE66"/>
  <c r="AF66"/>
  <c r="AG66"/>
  <c r="AH66"/>
  <c r="AE67"/>
  <c r="AF67"/>
  <c r="AG67"/>
  <c r="AH67"/>
  <c r="AE68"/>
  <c r="AF68"/>
  <c r="AG68"/>
  <c r="AH68"/>
  <c r="AE69"/>
  <c r="AF69"/>
  <c r="AG69"/>
  <c r="AH69"/>
  <c r="AE70"/>
  <c r="AF70"/>
  <c r="AG70"/>
  <c r="AH70"/>
  <c r="AE71"/>
  <c r="AF71"/>
  <c r="AG71"/>
  <c r="AH71"/>
  <c r="AE72"/>
  <c r="AF72"/>
  <c r="AG72"/>
  <c r="AH72"/>
  <c r="AE73"/>
  <c r="AF73"/>
  <c r="AG73"/>
  <c r="AH73"/>
  <c r="AE74"/>
  <c r="AF74"/>
  <c r="AG74"/>
  <c r="AH74"/>
  <c r="AE75"/>
  <c r="AF75"/>
  <c r="AG75"/>
  <c r="AH75"/>
  <c r="AE76"/>
  <c r="AF76"/>
  <c r="AG76"/>
  <c r="AH76"/>
  <c r="AE77"/>
  <c r="AF77"/>
  <c r="AG77"/>
  <c r="AH77"/>
  <c r="AE78"/>
  <c r="AF78"/>
  <c r="AG78"/>
  <c r="AH78"/>
  <c r="AE79"/>
  <c r="AF79"/>
  <c r="AG79"/>
  <c r="AH79"/>
  <c r="AE80"/>
  <c r="AF80"/>
  <c r="AG80"/>
  <c r="AH80"/>
  <c r="AE81"/>
  <c r="AF81"/>
  <c r="AG81"/>
  <c r="AH81"/>
  <c r="AE82"/>
  <c r="AF82"/>
  <c r="AG82"/>
  <c r="AH82"/>
  <c r="AE83"/>
  <c r="AF83"/>
  <c r="AG83"/>
  <c r="AH83"/>
  <c r="AE84"/>
  <c r="AF84"/>
  <c r="AG84"/>
  <c r="AH84"/>
  <c r="AE85"/>
  <c r="AF85"/>
  <c r="AG85"/>
  <c r="AH85"/>
  <c r="AE86"/>
  <c r="AF86"/>
  <c r="AG86"/>
  <c r="AH86"/>
  <c r="AE87"/>
  <c r="AF87"/>
  <c r="AG87"/>
  <c r="AH87"/>
  <c r="AE88"/>
  <c r="AF88"/>
  <c r="AG88"/>
  <c r="AH88"/>
  <c r="AE89"/>
  <c r="AF89"/>
  <c r="AG89"/>
  <c r="AH89"/>
  <c r="AE90"/>
  <c r="AF90"/>
  <c r="AG90"/>
  <c r="AH90"/>
  <c r="AE91"/>
  <c r="AF91"/>
  <c r="AG91"/>
  <c r="AH91"/>
  <c r="AE92"/>
  <c r="AF92"/>
  <c r="AG92"/>
  <c r="AH92"/>
  <c r="AE93"/>
  <c r="AF93"/>
  <c r="AG93"/>
  <c r="AH93"/>
  <c r="AE94"/>
  <c r="AF94"/>
  <c r="AG94"/>
  <c r="AH94"/>
  <c r="AE95"/>
  <c r="AF95"/>
  <c r="AG95"/>
  <c r="AH95"/>
  <c r="AE96"/>
  <c r="AF96"/>
  <c r="AG96"/>
  <c r="AH96"/>
  <c r="AE97"/>
  <c r="AF97"/>
  <c r="AG97"/>
  <c r="AH97"/>
  <c r="AE98"/>
  <c r="AF98"/>
  <c r="AG98"/>
  <c r="AH98"/>
  <c r="AE99"/>
  <c r="AF99"/>
  <c r="AG99"/>
  <c r="AH99"/>
  <c r="AE100"/>
  <c r="AF100"/>
  <c r="AG100"/>
  <c r="AH100"/>
  <c r="AE101"/>
  <c r="AF101"/>
  <c r="AG101"/>
  <c r="AH101"/>
  <c r="AE102"/>
  <c r="AF102"/>
  <c r="AG102"/>
  <c r="AH102"/>
  <c r="AE103"/>
  <c r="AF103"/>
  <c r="AG103"/>
  <c r="AH103"/>
  <c r="AE104"/>
  <c r="AF104"/>
  <c r="AG104"/>
  <c r="AH104"/>
  <c r="AE105"/>
  <c r="AF105"/>
  <c r="AG105"/>
  <c r="AH105"/>
  <c r="AE106"/>
  <c r="AF106"/>
  <c r="AG106"/>
  <c r="AH106"/>
  <c r="AE107"/>
  <c r="AF107"/>
  <c r="AG107"/>
  <c r="AH107"/>
  <c r="AE108"/>
  <c r="AF108"/>
  <c r="AG108"/>
  <c r="AH108"/>
  <c r="AE109"/>
  <c r="AF109"/>
  <c r="AG109"/>
  <c r="AH109"/>
  <c r="AE110"/>
  <c r="AF110"/>
  <c r="AG110"/>
  <c r="AH110"/>
  <c r="AE111"/>
  <c r="AF111"/>
  <c r="AG111"/>
  <c r="AH111"/>
  <c r="AE112"/>
  <c r="AF112"/>
  <c r="AG112"/>
  <c r="AH112"/>
  <c r="AE113"/>
  <c r="AF113"/>
  <c r="AG113"/>
  <c r="AH113"/>
  <c r="AE114"/>
  <c r="AF114"/>
  <c r="AG114"/>
  <c r="AH114"/>
  <c r="AE115"/>
  <c r="AF115"/>
  <c r="AG115"/>
  <c r="AH115"/>
  <c r="AE116"/>
  <c r="AF116"/>
  <c r="AG116"/>
  <c r="AH116"/>
  <c r="AE117"/>
  <c r="AF117"/>
  <c r="AG117"/>
  <c r="AH117"/>
  <c r="AE118"/>
  <c r="AF118"/>
  <c r="AG118"/>
  <c r="AH118"/>
  <c r="AE119"/>
  <c r="AF119"/>
  <c r="AG119"/>
  <c r="AH119"/>
  <c r="AE120"/>
  <c r="AF120"/>
  <c r="AG120"/>
  <c r="AH120"/>
  <c r="AE121"/>
  <c r="AF121"/>
  <c r="AG121"/>
  <c r="AH121"/>
  <c r="AE122"/>
  <c r="AF122"/>
  <c r="AG122"/>
  <c r="AH122"/>
  <c r="AE123"/>
  <c r="AF123"/>
  <c r="AG123"/>
  <c r="AH123"/>
  <c r="AE124"/>
  <c r="AF124"/>
  <c r="AG124"/>
  <c r="AH124"/>
  <c r="AE125"/>
  <c r="AF125"/>
  <c r="AG125"/>
  <c r="AH125"/>
  <c r="AE126"/>
  <c r="AF126"/>
  <c r="AG126"/>
  <c r="AH126"/>
  <c r="AE127"/>
  <c r="AF127"/>
  <c r="AG127"/>
  <c r="AH127"/>
  <c r="AE128"/>
  <c r="AF128"/>
  <c r="AG128"/>
  <c r="AH128"/>
  <c r="AE129"/>
  <c r="AF129"/>
  <c r="AG129"/>
  <c r="AH129"/>
  <c r="AE130"/>
  <c r="AF130"/>
  <c r="AG130"/>
  <c r="AH130"/>
  <c r="AE131"/>
  <c r="AF131"/>
  <c r="AG131"/>
  <c r="AH131"/>
  <c r="AE132"/>
  <c r="AF132"/>
  <c r="AG132"/>
  <c r="AH132"/>
  <c r="AE133"/>
  <c r="AF133"/>
  <c r="AG133"/>
  <c r="AH133"/>
  <c r="AE134"/>
  <c r="AF134"/>
  <c r="AG134"/>
  <c r="AH134"/>
  <c r="AE135"/>
  <c r="AF135"/>
  <c r="AG135"/>
  <c r="AH135"/>
  <c r="AE136"/>
  <c r="AF136"/>
  <c r="AG136"/>
  <c r="AH136"/>
  <c r="AE137"/>
  <c r="AF137"/>
  <c r="AG137"/>
  <c r="AH137"/>
  <c r="AE138"/>
  <c r="AF138"/>
  <c r="AG138"/>
  <c r="AH138"/>
  <c r="AE139"/>
  <c r="AF139"/>
  <c r="AG139"/>
  <c r="AH139"/>
  <c r="AE140"/>
  <c r="AF140"/>
  <c r="AG140"/>
  <c r="AH140"/>
  <c r="AE141"/>
  <c r="AF141"/>
  <c r="AG141"/>
  <c r="AH141"/>
  <c r="AE142"/>
  <c r="AF142"/>
  <c r="AG142"/>
  <c r="AH142"/>
  <c r="AE143"/>
  <c r="AF143"/>
  <c r="AG143"/>
  <c r="AH143"/>
  <c r="AE144"/>
  <c r="AF144"/>
  <c r="AG144"/>
  <c r="AH144"/>
  <c r="AE145"/>
  <c r="AF145"/>
  <c r="AG145"/>
  <c r="AH145"/>
  <c r="AE146"/>
  <c r="AF146"/>
  <c r="AG146"/>
  <c r="AH146"/>
  <c r="AE147"/>
  <c r="AF147"/>
  <c r="AG147"/>
  <c r="AH147"/>
  <c r="AE148"/>
  <c r="AF148"/>
  <c r="AG148"/>
  <c r="AH148"/>
  <c r="AE149"/>
  <c r="AF149"/>
  <c r="AG149"/>
  <c r="AH149"/>
  <c r="AE150"/>
  <c r="AF150"/>
  <c r="AG150"/>
  <c r="AH150"/>
  <c r="AE151"/>
  <c r="AF151"/>
  <c r="AG151"/>
  <c r="AH151"/>
  <c r="AE152"/>
  <c r="AF152"/>
  <c r="AG152"/>
  <c r="AH152"/>
  <c r="AE153"/>
  <c r="AF153"/>
  <c r="AG153"/>
  <c r="AH153"/>
  <c r="AE154"/>
  <c r="AF154"/>
  <c r="AG154"/>
  <c r="AH154"/>
  <c r="AE155"/>
  <c r="AF155"/>
  <c r="AG155"/>
  <c r="AH155"/>
  <c r="AE156"/>
  <c r="AF156"/>
  <c r="AG156"/>
  <c r="AH156"/>
  <c r="AE157"/>
  <c r="AF157"/>
  <c r="AG157"/>
  <c r="AH157"/>
  <c r="AE158"/>
  <c r="AF158"/>
  <c r="AG158"/>
  <c r="AH158"/>
  <c r="AE159"/>
  <c r="AF159"/>
  <c r="AG159"/>
  <c r="AH159"/>
  <c r="AE160"/>
  <c r="AF160"/>
  <c r="AG160"/>
  <c r="AH160"/>
  <c r="AE161"/>
  <c r="AF161"/>
  <c r="AG161"/>
  <c r="AH161"/>
  <c r="AE162"/>
  <c r="AF162"/>
  <c r="AG162"/>
  <c r="AH162"/>
  <c r="AE163"/>
  <c r="AF163"/>
  <c r="AG163"/>
  <c r="AH163"/>
  <c r="AE164"/>
  <c r="AF164"/>
  <c r="AG164"/>
  <c r="AH164"/>
  <c r="AE165"/>
  <c r="AF165"/>
  <c r="AG165"/>
  <c r="AH165"/>
  <c r="AE166"/>
  <c r="AF166"/>
  <c r="AG166"/>
  <c r="AH166"/>
  <c r="AE167"/>
  <c r="AF167"/>
  <c r="AG167"/>
  <c r="AH167"/>
  <c r="AE168"/>
  <c r="AF168"/>
  <c r="AG168"/>
  <c r="AH168"/>
  <c r="AE169"/>
  <c r="AF169"/>
  <c r="AG169"/>
  <c r="AH169"/>
  <c r="AE170"/>
  <c r="AF170"/>
  <c r="AG170"/>
  <c r="AH170"/>
  <c r="AE171"/>
  <c r="AF171"/>
  <c r="AG171"/>
  <c r="AH171"/>
  <c r="AE172"/>
  <c r="AF172"/>
  <c r="AG172"/>
  <c r="AH172"/>
  <c r="AE173"/>
  <c r="AF173"/>
  <c r="AG173"/>
  <c r="AH173"/>
  <c r="AE174"/>
  <c r="AF174"/>
  <c r="AG174"/>
  <c r="AH174"/>
  <c r="AE175"/>
  <c r="AF175"/>
  <c r="AG175"/>
  <c r="AH175"/>
  <c r="AE176"/>
  <c r="AF176"/>
  <c r="AG176"/>
  <c r="AH176"/>
  <c r="AE177"/>
  <c r="AF177"/>
  <c r="AG177"/>
  <c r="AH177"/>
  <c r="AE178"/>
  <c r="AF178"/>
  <c r="AG178"/>
  <c r="AH178"/>
  <c r="AE179"/>
  <c r="AF179"/>
  <c r="AG179"/>
  <c r="AH179"/>
  <c r="AE180"/>
  <c r="AF180"/>
  <c r="AG180"/>
  <c r="AH180"/>
  <c r="AE181"/>
  <c r="AF181"/>
  <c r="AG181"/>
  <c r="AH181"/>
  <c r="AE182"/>
  <c r="AF182"/>
  <c r="AG182"/>
  <c r="AH182"/>
  <c r="AE183"/>
  <c r="AF183"/>
  <c r="AG183"/>
  <c r="AH183"/>
  <c r="AE184"/>
  <c r="AF184"/>
  <c r="AG184"/>
  <c r="AH184"/>
  <c r="AE185"/>
  <c r="AF185"/>
  <c r="AG185"/>
  <c r="AH185"/>
  <c r="AE186"/>
  <c r="AF186"/>
  <c r="AG186"/>
  <c r="AH186"/>
  <c r="AE187"/>
  <c r="AF187"/>
  <c r="AG187"/>
  <c r="AH187"/>
  <c r="AE188"/>
  <c r="AF188"/>
  <c r="AG188"/>
  <c r="AH188"/>
  <c r="AE189"/>
  <c r="AF189"/>
  <c r="AG189"/>
  <c r="AH189"/>
  <c r="AE190"/>
  <c r="AF190"/>
  <c r="AG190"/>
  <c r="AH190"/>
  <c r="AE191"/>
  <c r="AF191"/>
  <c r="AG191"/>
  <c r="AH191"/>
  <c r="AE192"/>
  <c r="AF192"/>
  <c r="AG192"/>
  <c r="AH192"/>
  <c r="AE193"/>
  <c r="AF193"/>
  <c r="AG193"/>
  <c r="AH193"/>
  <c r="AE194"/>
  <c r="AF194"/>
  <c r="AG194"/>
  <c r="AH194"/>
  <c r="AE195"/>
  <c r="AF195"/>
  <c r="AG195"/>
  <c r="AH195"/>
  <c r="AE196"/>
  <c r="AF196"/>
  <c r="AG196"/>
  <c r="AH196"/>
  <c r="AE197"/>
  <c r="AF197"/>
  <c r="AG197"/>
  <c r="AH197"/>
  <c r="AE198"/>
  <c r="AF198"/>
  <c r="AG198"/>
  <c r="AH198"/>
  <c r="AE199"/>
  <c r="AF199"/>
  <c r="AG199"/>
  <c r="AH199"/>
  <c r="AE200"/>
  <c r="AF200"/>
  <c r="AG200"/>
  <c r="AH200"/>
  <c r="AE201"/>
  <c r="AF201"/>
  <c r="AG201"/>
  <c r="AH201"/>
  <c r="AE202"/>
  <c r="AF202"/>
  <c r="AG202"/>
  <c r="AH202"/>
  <c r="AE203"/>
  <c r="AF203"/>
  <c r="AG203"/>
  <c r="AH203"/>
  <c r="AE204"/>
  <c r="AF204"/>
  <c r="AG204"/>
  <c r="AH204"/>
  <c r="AE205"/>
  <c r="AF205"/>
  <c r="AG205"/>
  <c r="AH205"/>
  <c r="AE206"/>
  <c r="AF206"/>
  <c r="AG206"/>
  <c r="AH206"/>
  <c r="AE207"/>
  <c r="AF207"/>
  <c r="AG207"/>
  <c r="AH207"/>
  <c r="AE208"/>
  <c r="AF208"/>
  <c r="AG208"/>
  <c r="AH208"/>
  <c r="AE209"/>
  <c r="AF209"/>
  <c r="AG209"/>
  <c r="AH209"/>
  <c r="AE210"/>
  <c r="AF210"/>
  <c r="AG210"/>
  <c r="AH210"/>
  <c r="AE211"/>
  <c r="AF211"/>
  <c r="AG211"/>
  <c r="AH211"/>
  <c r="AE212"/>
  <c r="AF212"/>
  <c r="AG212"/>
  <c r="AH212"/>
  <c r="AE214"/>
  <c r="AF214"/>
  <c r="AG214"/>
  <c r="AH214"/>
  <c r="AE215"/>
  <c r="AF215"/>
  <c r="AG215"/>
  <c r="AH215"/>
  <c r="AE216"/>
  <c r="AF216"/>
  <c r="AG216"/>
  <c r="AH216"/>
  <c r="AE217"/>
  <c r="AF217"/>
  <c r="AG217"/>
  <c r="AH217"/>
  <c r="AE218"/>
  <c r="AF218"/>
  <c r="AG218"/>
  <c r="AH218"/>
  <c r="AE219"/>
  <c r="AF219"/>
  <c r="AG219"/>
  <c r="AH219"/>
  <c r="AE220"/>
  <c r="AF220"/>
  <c r="AG220"/>
  <c r="AH220"/>
  <c r="AE221"/>
  <c r="AF221"/>
  <c r="AG221"/>
  <c r="AH221"/>
  <c r="AE222"/>
  <c r="AF222"/>
  <c r="AG222"/>
  <c r="AH222"/>
  <c r="AE223"/>
  <c r="AF223"/>
  <c r="AG223"/>
  <c r="AH223"/>
  <c r="AE224"/>
  <c r="AF224"/>
  <c r="AG224"/>
  <c r="AH224"/>
  <c r="AE225"/>
  <c r="AF225"/>
  <c r="AG225"/>
  <c r="AH225"/>
  <c r="AE226"/>
  <c r="AF226"/>
  <c r="AG226"/>
  <c r="AH226"/>
  <c r="AE227"/>
  <c r="AF227"/>
  <c r="AG227"/>
  <c r="AH227"/>
  <c r="AE228"/>
  <c r="AF228"/>
  <c r="AG228"/>
  <c r="AH228"/>
  <c r="AE229"/>
  <c r="AF229"/>
  <c r="AG229"/>
  <c r="AH229"/>
  <c r="AE230"/>
  <c r="AF230"/>
  <c r="AG230"/>
  <c r="AH230"/>
  <c r="AE231"/>
  <c r="AF231"/>
  <c r="AG231"/>
  <c r="AH231"/>
  <c r="AE232"/>
  <c r="AF232"/>
  <c r="AG232"/>
  <c r="AH232"/>
  <c r="AE233"/>
  <c r="AF233"/>
  <c r="AG233"/>
  <c r="AH233"/>
  <c r="AE234"/>
  <c r="AF234"/>
  <c r="AG234"/>
  <c r="AH234"/>
  <c r="AE235"/>
  <c r="AF235"/>
  <c r="AG235"/>
  <c r="AH235"/>
  <c r="AE236"/>
  <c r="AF236"/>
  <c r="AG236"/>
  <c r="AH236"/>
  <c r="AE237"/>
  <c r="AF237"/>
  <c r="AG237"/>
  <c r="AH237"/>
  <c r="AE238"/>
  <c r="AF238"/>
  <c r="AG238"/>
  <c r="AH238"/>
  <c r="AE239"/>
  <c r="AF239"/>
  <c r="AG239"/>
  <c r="AH239"/>
  <c r="AE240"/>
  <c r="AF240"/>
  <c r="AG240"/>
  <c r="AH240"/>
  <c r="AE241"/>
  <c r="AF241"/>
  <c r="AG241"/>
  <c r="AH241"/>
  <c r="AE242"/>
  <c r="AF242"/>
  <c r="AG242"/>
  <c r="AH242"/>
  <c r="AE243"/>
  <c r="AF243"/>
  <c r="AG243"/>
  <c r="AH243"/>
  <c r="AE244"/>
  <c r="AF244"/>
  <c r="AG244"/>
  <c r="AH244"/>
  <c r="AE245"/>
  <c r="AF245"/>
  <c r="AG245"/>
  <c r="AH245"/>
  <c r="AE246"/>
  <c r="AF246"/>
  <c r="AG246"/>
  <c r="AH246"/>
  <c r="AE247"/>
  <c r="AF247"/>
  <c r="AG247"/>
  <c r="AH247"/>
  <c r="AE248"/>
  <c r="AF248"/>
  <c r="AG248"/>
  <c r="AH248"/>
  <c r="AE249"/>
  <c r="AF249"/>
  <c r="AG249"/>
  <c r="AH249"/>
  <c r="AE250"/>
  <c r="AF250"/>
  <c r="AG250"/>
  <c r="AH250"/>
  <c r="AE251"/>
  <c r="AF251"/>
  <c r="AG251"/>
  <c r="AH251"/>
  <c r="AE252"/>
  <c r="AF252"/>
  <c r="AG252"/>
  <c r="AH252"/>
  <c r="AE253"/>
  <c r="AF253"/>
  <c r="AG253"/>
  <c r="AH253"/>
  <c r="AE254"/>
  <c r="AF254"/>
  <c r="AG254"/>
  <c r="AH254"/>
  <c r="AE255"/>
  <c r="AF255"/>
  <c r="AG255"/>
  <c r="AH255"/>
  <c r="AE256"/>
  <c r="AF256"/>
  <c r="AG256"/>
  <c r="AH256"/>
  <c r="AE257"/>
  <c r="AF257"/>
  <c r="AG257"/>
  <c r="AH257"/>
  <c r="AE258"/>
  <c r="AF258"/>
  <c r="AG258"/>
  <c r="AH258"/>
  <c r="AE259"/>
  <c r="AF259"/>
  <c r="AG259"/>
  <c r="AH259"/>
  <c r="AE260"/>
  <c r="AF260"/>
  <c r="AG260"/>
  <c r="AH260"/>
  <c r="AE261"/>
  <c r="AF261"/>
  <c r="AG261"/>
  <c r="AH261"/>
  <c r="AE262"/>
  <c r="AF262"/>
  <c r="AG262"/>
  <c r="AH262"/>
  <c r="AE263"/>
  <c r="AF263"/>
  <c r="AG263"/>
  <c r="AH263"/>
  <c r="AE264"/>
  <c r="AF264"/>
  <c r="AG264"/>
  <c r="AH264"/>
  <c r="AE265"/>
  <c r="AF265"/>
  <c r="AG265"/>
  <c r="AH265"/>
  <c r="AE266"/>
  <c r="AF266"/>
  <c r="AG266"/>
  <c r="AH266"/>
  <c r="AE267"/>
  <c r="AF267"/>
  <c r="AG267"/>
  <c r="AH267"/>
  <c r="AE268"/>
  <c r="AF268"/>
  <c r="AG268"/>
  <c r="AH268"/>
  <c r="AE269"/>
  <c r="AF269"/>
  <c r="AG269"/>
  <c r="AH269"/>
  <c r="AE270"/>
  <c r="AF270"/>
  <c r="AG270"/>
  <c r="AH270"/>
  <c r="AE271"/>
  <c r="AF271"/>
  <c r="AG271"/>
  <c r="AH271"/>
  <c r="AE272"/>
  <c r="AF272"/>
  <c r="AG272"/>
  <c r="AH272"/>
  <c r="AE273"/>
  <c r="AF273"/>
  <c r="AG273"/>
  <c r="AH273"/>
  <c r="AE274"/>
  <c r="AF274"/>
  <c r="AG274"/>
  <c r="AH274"/>
  <c r="AE275"/>
  <c r="AF275"/>
  <c r="AG275"/>
  <c r="AH275"/>
  <c r="AE276"/>
  <c r="AF276"/>
  <c r="AG276"/>
  <c r="AH276"/>
  <c r="AE277"/>
  <c r="AF277"/>
  <c r="AG277"/>
  <c r="AH277"/>
  <c r="AE278"/>
  <c r="AF278"/>
  <c r="AG278"/>
  <c r="AH278"/>
  <c r="AE279"/>
  <c r="AF279"/>
  <c r="AG279"/>
  <c r="AH279"/>
  <c r="AE280"/>
  <c r="AF280"/>
  <c r="AG280"/>
  <c r="AH280"/>
  <c r="AE281"/>
  <c r="AF281"/>
  <c r="AG281"/>
  <c r="AH281"/>
  <c r="AE282"/>
  <c r="AF282"/>
  <c r="AG282"/>
  <c r="AH282"/>
  <c r="AE283"/>
  <c r="AF283"/>
  <c r="AG283"/>
  <c r="AH283"/>
  <c r="AE284"/>
  <c r="AF284"/>
  <c r="AG284"/>
  <c r="AH284"/>
  <c r="AE285"/>
  <c r="AF285"/>
  <c r="AG285"/>
  <c r="AH285"/>
  <c r="AE286"/>
  <c r="AF286"/>
  <c r="AG286"/>
  <c r="AH286"/>
  <c r="AE287"/>
  <c r="AF287"/>
  <c r="AG287"/>
  <c r="AH287"/>
  <c r="AE288"/>
  <c r="AF288"/>
  <c r="AG288"/>
  <c r="AH288"/>
  <c r="AE289"/>
  <c r="AF289"/>
  <c r="AG289"/>
  <c r="AH289"/>
  <c r="AE290"/>
  <c r="AF290"/>
  <c r="AG290"/>
  <c r="AH290"/>
  <c r="AE291"/>
  <c r="AF291"/>
  <c r="AG291"/>
  <c r="AH291"/>
  <c r="AE292"/>
  <c r="AF292"/>
  <c r="AG292"/>
  <c r="AH292"/>
  <c r="AE293"/>
  <c r="AF293"/>
  <c r="AG293"/>
  <c r="AH293"/>
  <c r="AE294"/>
  <c r="AF294"/>
  <c r="AG294"/>
  <c r="AH294"/>
  <c r="AE295"/>
  <c r="AF295"/>
  <c r="AG295"/>
  <c r="AH295"/>
  <c r="AE296"/>
  <c r="AF296"/>
  <c r="AG296"/>
  <c r="AH296"/>
  <c r="AE297"/>
  <c r="AF297"/>
  <c r="AG297"/>
  <c r="AH297"/>
  <c r="AE298"/>
  <c r="AF298"/>
  <c r="AG298"/>
  <c r="AH298"/>
  <c r="AE299"/>
  <c r="AF299"/>
  <c r="AG299"/>
  <c r="AH299"/>
  <c r="AE300"/>
  <c r="AF300"/>
  <c r="AG300"/>
  <c r="AH300"/>
  <c r="AE301"/>
  <c r="AF301"/>
  <c r="AG301"/>
  <c r="AH301"/>
  <c r="AE302"/>
  <c r="AF302"/>
  <c r="AG302"/>
  <c r="AH302"/>
  <c r="AE303"/>
  <c r="AF303"/>
  <c r="AG303"/>
  <c r="AH303"/>
  <c r="AE304"/>
  <c r="AF304"/>
  <c r="AG304"/>
  <c r="AH304"/>
  <c r="AE305"/>
  <c r="AF305"/>
  <c r="AG305"/>
  <c r="AH305"/>
  <c r="AE306"/>
  <c r="AF306"/>
  <c r="AG306"/>
  <c r="AH306"/>
  <c r="AE307"/>
  <c r="AF307"/>
  <c r="AG307"/>
  <c r="AH307"/>
  <c r="AE308"/>
  <c r="AF308"/>
  <c r="AG308"/>
  <c r="AH308"/>
  <c r="AE309"/>
  <c r="AF309"/>
  <c r="AG309"/>
  <c r="AH309"/>
  <c r="AE310"/>
  <c r="AF310"/>
  <c r="AG310"/>
  <c r="AH310"/>
  <c r="AE311"/>
  <c r="AF311"/>
  <c r="AG311"/>
  <c r="AH311"/>
  <c r="AE312"/>
  <c r="AF312"/>
  <c r="AG312"/>
  <c r="AH312"/>
  <c r="AE313"/>
  <c r="AF313"/>
  <c r="AG313"/>
  <c r="AH313"/>
  <c r="AE314"/>
  <c r="AF314"/>
  <c r="AG314"/>
  <c r="AH314"/>
  <c r="AE315"/>
  <c r="AF315"/>
  <c r="AG315"/>
  <c r="AH315"/>
  <c r="AE316"/>
  <c r="AF316"/>
  <c r="AG316"/>
  <c r="AH316"/>
  <c r="AE317"/>
  <c r="AF317"/>
  <c r="AG317"/>
  <c r="AH317"/>
  <c r="AE319"/>
  <c r="AF319"/>
  <c r="AG319"/>
  <c r="AH319"/>
  <c r="AE321"/>
  <c r="AF321"/>
  <c r="AG321"/>
  <c r="AH321"/>
  <c r="AE322"/>
  <c r="AF322"/>
  <c r="AG322"/>
  <c r="AH322"/>
  <c r="AE323"/>
  <c r="AF323"/>
  <c r="AG323"/>
  <c r="AH323"/>
  <c r="AE324"/>
  <c r="AF324"/>
  <c r="AG324"/>
  <c r="AH324"/>
  <c r="AE325"/>
  <c r="AF325"/>
  <c r="AG325"/>
  <c r="AH325"/>
  <c r="AE326"/>
  <c r="AF326"/>
  <c r="AG326"/>
  <c r="AH326"/>
  <c r="AE328"/>
  <c r="AF328"/>
  <c r="AG328"/>
  <c r="AH328"/>
  <c r="AE329"/>
  <c r="AF329"/>
  <c r="AG329"/>
  <c r="AH329"/>
  <c r="AE330"/>
  <c r="AF330"/>
  <c r="AG330"/>
  <c r="AH330"/>
  <c r="AE331"/>
  <c r="AF331"/>
  <c r="AG331"/>
  <c r="AH331"/>
  <c r="AE332"/>
  <c r="AF332"/>
  <c r="AG332"/>
  <c r="AH332"/>
  <c r="AE333"/>
  <c r="AF333"/>
  <c r="AG333"/>
  <c r="AH333"/>
  <c r="AE334"/>
  <c r="AF334"/>
  <c r="AG334"/>
  <c r="AH334"/>
  <c r="AE335"/>
  <c r="AF335"/>
  <c r="AG335"/>
  <c r="AH335"/>
  <c r="AE336"/>
  <c r="AF336"/>
  <c r="AG336"/>
  <c r="AH336"/>
  <c r="AE337"/>
  <c r="AF337"/>
  <c r="AG337"/>
  <c r="AH337"/>
  <c r="AE338"/>
  <c r="AF338"/>
  <c r="AG338"/>
  <c r="AH338"/>
  <c r="AE340"/>
  <c r="AF340"/>
  <c r="AG340"/>
  <c r="AH340"/>
  <c r="AE341"/>
  <c r="AF341"/>
  <c r="AG341"/>
  <c r="AH341"/>
  <c r="AE343"/>
  <c r="AF343"/>
  <c r="AG343"/>
  <c r="AH343"/>
  <c r="AE344"/>
  <c r="AF344"/>
  <c r="AG344"/>
  <c r="AH344"/>
  <c r="AE345"/>
  <c r="AF345"/>
  <c r="AG345"/>
  <c r="AH345"/>
  <c r="AE346"/>
  <c r="AF346"/>
  <c r="AG346"/>
  <c r="AH346"/>
  <c r="AE347"/>
  <c r="AF347"/>
  <c r="AG347"/>
  <c r="AH347"/>
  <c r="AE348"/>
  <c r="AF348"/>
  <c r="AG348"/>
  <c r="AH348"/>
  <c r="AE349"/>
  <c r="AF349"/>
  <c r="AG349"/>
  <c r="AH349"/>
  <c r="AE350"/>
  <c r="AF350"/>
  <c r="AG350"/>
  <c r="AH350"/>
  <c r="AE351"/>
  <c r="AF351"/>
  <c r="AG351"/>
  <c r="AH351"/>
  <c r="AE352"/>
  <c r="AF352"/>
  <c r="AG352"/>
  <c r="AH352"/>
  <c r="AE353"/>
  <c r="AF353"/>
  <c r="AG353"/>
  <c r="AH353"/>
  <c r="AE354"/>
  <c r="AF354"/>
  <c r="AG354"/>
  <c r="AH354"/>
  <c r="AE355"/>
  <c r="AF355"/>
  <c r="AG355"/>
  <c r="AH355"/>
  <c r="AE356"/>
  <c r="AF356"/>
  <c r="AG356"/>
  <c r="AH356"/>
  <c r="AE357"/>
  <c r="AF357"/>
  <c r="AG357"/>
  <c r="AH357"/>
  <c r="AE358"/>
  <c r="AF358"/>
  <c r="AG358"/>
  <c r="AH358"/>
  <c r="AE359"/>
  <c r="AF359"/>
  <c r="AG359"/>
  <c r="AH359"/>
  <c r="AE360"/>
  <c r="AF360"/>
  <c r="AG360"/>
  <c r="AH360"/>
  <c r="AE361"/>
  <c r="AF361"/>
  <c r="AG361"/>
  <c r="AH361"/>
  <c r="AE362"/>
  <c r="AF362"/>
  <c r="AG362"/>
  <c r="AH362"/>
  <c r="AE363"/>
  <c r="AF363"/>
  <c r="AG363"/>
  <c r="AH363"/>
  <c r="AE364"/>
  <c r="AF364"/>
  <c r="AG364"/>
  <c r="AH364"/>
  <c r="AE365"/>
  <c r="AF365"/>
  <c r="AG365"/>
  <c r="AH365"/>
  <c r="AE368"/>
  <c r="AF368"/>
  <c r="AG368"/>
  <c r="AH368"/>
  <c r="AE369"/>
  <c r="AF369"/>
  <c r="AG369"/>
  <c r="AH369"/>
  <c r="AE370"/>
  <c r="AF370"/>
  <c r="AG370"/>
  <c r="AH370"/>
  <c r="AE371"/>
  <c r="AF371"/>
  <c r="AG371"/>
  <c r="AH371"/>
  <c r="AE372"/>
  <c r="AF372"/>
  <c r="AG372"/>
  <c r="AH372"/>
  <c r="AE373"/>
  <c r="AF373"/>
  <c r="AG373"/>
  <c r="AH373"/>
  <c r="AE374"/>
  <c r="AF374"/>
  <c r="AG374"/>
  <c r="AH374"/>
  <c r="AE375"/>
  <c r="AF375"/>
  <c r="AG375"/>
  <c r="AH375"/>
  <c r="AE376"/>
  <c r="AF376"/>
  <c r="AG376"/>
  <c r="AH376"/>
  <c r="AE377"/>
  <c r="AF377"/>
  <c r="AG377"/>
  <c r="AH377"/>
  <c r="AE378"/>
  <c r="AF378"/>
  <c r="AG378"/>
  <c r="AH378"/>
  <c r="AE379"/>
  <c r="AF379"/>
  <c r="AG379"/>
  <c r="AH379"/>
  <c r="AE380"/>
  <c r="AF380"/>
  <c r="AG380"/>
  <c r="AH380"/>
  <c r="AE381"/>
  <c r="AF381"/>
  <c r="AG381"/>
  <c r="AH381"/>
  <c r="AE382"/>
  <c r="AF382"/>
  <c r="AG382"/>
  <c r="AH382"/>
  <c r="AE383"/>
  <c r="AF383"/>
  <c r="AG383"/>
  <c r="AH383"/>
  <c r="AE384"/>
  <c r="AF384"/>
  <c r="AG384"/>
  <c r="AH384"/>
  <c r="AE385"/>
  <c r="AF385"/>
  <c r="AG385"/>
  <c r="AH385"/>
  <c r="AE386"/>
  <c r="AF386"/>
  <c r="AG386"/>
  <c r="AH386"/>
  <c r="AE387"/>
  <c r="AF387"/>
  <c r="AG387"/>
  <c r="AH387"/>
  <c r="AE388"/>
  <c r="AF388"/>
  <c r="AG388"/>
  <c r="AH388"/>
  <c r="AE389"/>
  <c r="AF389"/>
  <c r="AG389"/>
  <c r="AH389"/>
  <c r="AE390"/>
  <c r="AF390"/>
  <c r="AG390"/>
  <c r="AH390"/>
  <c r="AE391"/>
  <c r="AF391"/>
  <c r="AG391"/>
  <c r="AH391"/>
  <c r="AE392"/>
  <c r="AF392"/>
  <c r="AG392"/>
  <c r="AH392"/>
  <c r="AE393"/>
  <c r="AF393"/>
  <c r="AG393"/>
  <c r="AH393"/>
  <c r="AE394"/>
  <c r="AF394"/>
  <c r="AG394"/>
  <c r="AH394"/>
  <c r="AE395"/>
  <c r="AF395"/>
  <c r="AG395"/>
  <c r="AH395"/>
  <c r="AE396"/>
  <c r="AF396"/>
  <c r="AG396"/>
  <c r="AH396"/>
  <c r="AE397"/>
  <c r="AF397"/>
  <c r="AG397"/>
  <c r="AH397"/>
  <c r="AE398"/>
  <c r="AF398"/>
  <c r="AG398"/>
  <c r="AH398"/>
  <c r="AE399"/>
  <c r="AF399"/>
  <c r="AG399"/>
  <c r="AH399"/>
  <c r="AE400"/>
  <c r="AF400"/>
  <c r="AG400"/>
  <c r="AH400"/>
  <c r="AE401"/>
  <c r="AF401"/>
  <c r="AG401"/>
  <c r="AH401"/>
  <c r="AE402"/>
  <c r="AF402"/>
  <c r="AG402"/>
  <c r="AH402"/>
  <c r="AE403"/>
  <c r="AF403"/>
  <c r="AG403"/>
  <c r="AH403"/>
  <c r="AE404"/>
  <c r="AF404"/>
  <c r="AG404"/>
  <c r="AH404"/>
  <c r="AE407"/>
  <c r="AF407"/>
  <c r="AG407"/>
  <c r="AH407"/>
  <c r="AE408"/>
  <c r="AF408"/>
  <c r="AG408"/>
  <c r="AH408"/>
  <c r="AE409"/>
  <c r="AF409"/>
  <c r="AG409"/>
  <c r="AH409"/>
  <c r="AE410"/>
  <c r="AF410"/>
  <c r="AG410"/>
  <c r="AH410"/>
  <c r="AE411"/>
  <c r="AF411"/>
  <c r="AG411"/>
  <c r="AH411"/>
  <c r="AE412"/>
  <c r="AF412"/>
  <c r="AG412"/>
  <c r="AH412"/>
  <c r="AE413"/>
  <c r="AF413"/>
  <c r="AG413"/>
  <c r="AH413"/>
  <c r="AE414"/>
  <c r="AF414"/>
  <c r="AG414"/>
  <c r="AH414"/>
  <c r="AE415"/>
  <c r="AF415"/>
  <c r="AG415"/>
  <c r="AH415"/>
  <c r="AE416"/>
  <c r="AF416"/>
  <c r="AG416"/>
  <c r="AH416"/>
  <c r="AE417"/>
  <c r="AF417"/>
  <c r="AG417"/>
  <c r="AH417"/>
  <c r="AE418"/>
  <c r="AF418"/>
  <c r="AG418"/>
  <c r="AH418"/>
  <c r="AE419"/>
  <c r="AF419"/>
  <c r="AG419"/>
  <c r="AH419"/>
  <c r="AE420"/>
  <c r="AF420"/>
  <c r="AG420"/>
  <c r="AH420"/>
  <c r="AE421"/>
  <c r="AF421"/>
  <c r="AG421"/>
  <c r="AH421"/>
  <c r="AE422"/>
  <c r="AF422"/>
  <c r="AG422"/>
  <c r="AH422"/>
  <c r="AE423"/>
  <c r="AF423"/>
  <c r="AG423"/>
  <c r="AH423"/>
  <c r="AE424"/>
  <c r="AF424"/>
  <c r="AG424"/>
  <c r="AH424"/>
  <c r="AE425"/>
  <c r="AF425"/>
  <c r="AG425"/>
  <c r="AH425"/>
  <c r="AE426"/>
  <c r="AF426"/>
  <c r="AG426"/>
  <c r="AH426"/>
  <c r="AE427"/>
  <c r="AF427"/>
  <c r="AG427"/>
  <c r="AH427"/>
  <c r="AE428"/>
  <c r="AF428"/>
  <c r="AG428"/>
  <c r="AH428"/>
  <c r="AE429"/>
  <c r="AF429"/>
  <c r="AG429"/>
  <c r="AH429"/>
  <c r="AE430"/>
  <c r="AF430"/>
  <c r="AG430"/>
  <c r="AH430"/>
  <c r="AE431"/>
  <c r="AF431"/>
  <c r="AG431"/>
  <c r="AH431"/>
  <c r="AE432"/>
  <c r="AF432"/>
  <c r="AG432"/>
  <c r="AH432"/>
  <c r="AE433"/>
  <c r="AF433"/>
  <c r="AG433"/>
  <c r="AH433"/>
  <c r="AE434"/>
  <c r="AF434"/>
  <c r="AG434"/>
  <c r="AH434"/>
  <c r="AE435"/>
  <c r="AF435"/>
  <c r="AG435"/>
  <c r="AH435"/>
  <c r="AE436"/>
  <c r="AF436"/>
  <c r="AG436"/>
  <c r="AH436"/>
  <c r="AE437"/>
  <c r="AF437"/>
  <c r="AG437"/>
  <c r="AH437"/>
  <c r="AE438"/>
  <c r="AF438"/>
  <c r="AG438"/>
  <c r="AH438"/>
  <c r="AE439"/>
  <c r="AF439"/>
  <c r="AG439"/>
  <c r="AH439"/>
  <c r="AE440"/>
  <c r="AF440"/>
  <c r="AG440"/>
  <c r="AH440"/>
  <c r="AE441"/>
  <c r="AF441"/>
  <c r="AG441"/>
  <c r="AH441"/>
  <c r="AE444"/>
  <c r="AF444"/>
  <c r="AG444"/>
  <c r="AH444"/>
  <c r="AE443"/>
  <c r="AF443"/>
  <c r="AG443"/>
  <c r="AH443"/>
  <c r="AE442"/>
  <c r="AF442"/>
  <c r="AG442"/>
  <c r="AH442"/>
  <c r="AE445"/>
  <c r="AF445"/>
  <c r="AG445"/>
  <c r="AH445"/>
  <c r="AE446"/>
  <c r="AF446"/>
  <c r="AG446"/>
  <c r="AH446"/>
  <c r="AE447"/>
  <c r="AF447"/>
  <c r="AG447"/>
  <c r="AH447"/>
  <c r="AE448"/>
  <c r="AF448"/>
  <c r="AG448"/>
  <c r="AH448"/>
  <c r="AE449"/>
  <c r="AF449"/>
  <c r="AG449"/>
  <c r="AH449"/>
  <c r="AE450"/>
  <c r="AF450"/>
  <c r="AG450"/>
  <c r="AH450"/>
  <c r="AE451"/>
  <c r="AF451"/>
  <c r="AG451"/>
  <c r="AH451"/>
  <c r="AE452"/>
  <c r="AF452"/>
  <c r="AG452"/>
  <c r="AH452"/>
  <c r="AE453"/>
  <c r="AF453"/>
  <c r="AG453"/>
  <c r="AH453"/>
  <c r="AE454"/>
  <c r="AF454"/>
  <c r="AG454"/>
  <c r="AH454"/>
  <c r="AE455"/>
  <c r="AF455"/>
  <c r="AG455"/>
  <c r="AH455"/>
  <c r="AE456"/>
  <c r="AF456"/>
  <c r="AG456"/>
  <c r="AH456"/>
  <c r="AE457"/>
  <c r="AF457"/>
  <c r="AG457"/>
  <c r="AH457"/>
  <c r="AE458"/>
  <c r="AF458"/>
  <c r="AG458"/>
  <c r="AH458"/>
  <c r="AE459"/>
  <c r="AF459"/>
  <c r="AG459"/>
  <c r="AH459"/>
  <c r="AE460"/>
  <c r="AF460"/>
  <c r="AG460"/>
  <c r="AH460"/>
  <c r="AE461"/>
  <c r="AF461"/>
  <c r="AG461"/>
  <c r="AH461"/>
  <c r="AE462"/>
  <c r="AF462"/>
  <c r="AG462"/>
  <c r="AH462"/>
  <c r="AE463"/>
  <c r="AF463"/>
  <c r="AG463"/>
  <c r="AH463"/>
  <c r="AE464"/>
  <c r="AF464"/>
  <c r="AG464"/>
  <c r="AH464"/>
  <c r="AE465"/>
  <c r="AF465"/>
  <c r="AG465"/>
  <c r="AH465"/>
  <c r="AE466"/>
  <c r="AF466"/>
  <c r="AG466"/>
  <c r="AH466"/>
  <c r="AE467"/>
  <c r="AF467"/>
  <c r="AG467"/>
  <c r="AH467"/>
  <c r="AE468"/>
  <c r="AF468"/>
  <c r="AG468"/>
  <c r="AH468"/>
  <c r="AE469"/>
  <c r="AF469"/>
  <c r="AG469"/>
  <c r="AH469"/>
  <c r="AE470"/>
  <c r="AF470"/>
  <c r="AG470"/>
  <c r="AH470"/>
  <c r="AE471"/>
  <c r="AF471"/>
  <c r="AG471"/>
  <c r="AH471"/>
  <c r="AE472"/>
  <c r="AF472"/>
  <c r="AG472"/>
  <c r="AH472"/>
  <c r="AE473"/>
  <c r="AF473"/>
  <c r="AG473"/>
  <c r="AH473"/>
  <c r="AE474"/>
  <c r="AF474"/>
  <c r="AG474"/>
  <c r="AH474"/>
  <c r="AE475"/>
  <c r="AF475"/>
  <c r="AG475"/>
  <c r="AH475"/>
  <c r="AE476"/>
  <c r="AF476"/>
  <c r="AG476"/>
  <c r="AH476"/>
  <c r="AE477"/>
  <c r="AF477"/>
  <c r="AG477"/>
  <c r="AH477"/>
  <c r="AE478"/>
  <c r="AF478"/>
  <c r="AG478"/>
  <c r="AH478"/>
  <c r="AE479"/>
  <c r="AF479"/>
  <c r="AG479"/>
  <c r="AH479"/>
  <c r="AE480"/>
  <c r="AF480"/>
  <c r="AG480"/>
  <c r="AH480"/>
  <c r="AE481"/>
  <c r="AF481"/>
  <c r="AG481"/>
  <c r="AH481"/>
  <c r="AE482"/>
  <c r="AF482"/>
  <c r="AG482"/>
  <c r="AH482"/>
  <c r="AE483"/>
  <c r="AF483"/>
  <c r="AG483"/>
  <c r="AH483"/>
  <c r="AE484"/>
  <c r="AF484"/>
  <c r="AG484"/>
  <c r="AH484"/>
  <c r="AE485"/>
  <c r="AF485"/>
  <c r="AG485"/>
  <c r="AH485"/>
  <c r="AE486"/>
  <c r="AF486"/>
  <c r="AG486"/>
  <c r="AH486"/>
  <c r="AE487"/>
  <c r="AF487"/>
  <c r="AG487"/>
  <c r="AH487"/>
  <c r="AE488"/>
  <c r="AF488"/>
  <c r="AG488"/>
  <c r="AH488"/>
  <c r="AE489"/>
  <c r="AF489"/>
  <c r="AG489"/>
  <c r="AH489"/>
  <c r="AE490"/>
  <c r="AF490"/>
  <c r="AG490"/>
  <c r="AH490"/>
  <c r="AE491"/>
  <c r="AF491"/>
  <c r="AG491"/>
  <c r="AH491"/>
  <c r="AE492"/>
  <c r="AF492"/>
  <c r="AG492"/>
  <c r="AH492"/>
  <c r="AE493"/>
  <c r="AF493"/>
  <c r="AG493"/>
  <c r="AH493"/>
  <c r="AE494"/>
  <c r="AF494"/>
  <c r="AG494"/>
  <c r="AH494"/>
  <c r="AE495"/>
  <c r="AF495"/>
  <c r="AG495"/>
  <c r="AH495"/>
  <c r="AE496"/>
  <c r="AF496"/>
  <c r="AG496"/>
  <c r="AH496"/>
  <c r="AE497"/>
  <c r="AF497"/>
  <c r="AG497"/>
  <c r="AH497"/>
  <c r="AE498"/>
  <c r="AF498"/>
  <c r="AG498"/>
  <c r="AH498"/>
  <c r="AE499"/>
  <c r="AF499"/>
  <c r="AG499"/>
  <c r="AH499"/>
  <c r="AE500"/>
  <c r="AF500"/>
  <c r="AG500"/>
  <c r="AH500"/>
  <c r="AE501"/>
  <c r="AF501"/>
  <c r="AG501"/>
  <c r="AH501"/>
  <c r="AE502"/>
  <c r="AF502"/>
  <c r="AG502"/>
  <c r="AH502"/>
  <c r="AE503"/>
  <c r="AF503"/>
  <c r="AG503"/>
  <c r="AH503"/>
  <c r="AE504"/>
  <c r="AF504"/>
  <c r="AG504"/>
  <c r="AH504"/>
  <c r="AE505"/>
  <c r="AF505"/>
  <c r="AG505"/>
  <c r="AH505"/>
  <c r="AE506"/>
  <c r="AF506"/>
  <c r="AG506"/>
  <c r="AH506"/>
  <c r="AE507"/>
  <c r="AF507"/>
  <c r="AG507"/>
  <c r="AH507"/>
  <c r="AE508"/>
  <c r="AF508"/>
  <c r="AG508"/>
  <c r="AH508"/>
  <c r="AE509"/>
  <c r="AF509"/>
  <c r="AG509"/>
  <c r="AH509"/>
  <c r="AE510"/>
  <c r="AF510"/>
  <c r="AG510"/>
  <c r="AH510"/>
  <c r="AE511"/>
  <c r="AF511"/>
  <c r="AG511"/>
  <c r="AH511"/>
  <c r="AE512"/>
  <c r="AF512"/>
  <c r="AG512"/>
  <c r="AH512"/>
  <c r="AE513"/>
  <c r="AF513"/>
  <c r="AG513"/>
  <c r="AH513"/>
  <c r="AE514"/>
  <c r="AF514"/>
  <c r="AG514"/>
  <c r="AH514"/>
  <c r="AE515"/>
  <c r="AF515"/>
  <c r="AG515"/>
  <c r="AH515"/>
  <c r="AE516"/>
  <c r="AF516"/>
  <c r="AG516"/>
  <c r="AH516"/>
  <c r="AE517"/>
  <c r="AF517"/>
  <c r="AG517"/>
  <c r="AH517"/>
  <c r="AE518"/>
  <c r="AF518"/>
  <c r="AG518"/>
  <c r="AH518"/>
  <c r="AE519"/>
  <c r="AF519"/>
  <c r="AG519"/>
  <c r="AH519"/>
  <c r="AE520"/>
  <c r="AF520"/>
  <c r="AG520"/>
  <c r="AH520"/>
  <c r="AE521"/>
  <c r="AF521"/>
  <c r="AG521"/>
  <c r="AH521"/>
  <c r="AE522"/>
  <c r="AF522"/>
  <c r="AG522"/>
  <c r="AH522"/>
  <c r="AE523"/>
  <c r="AF523"/>
  <c r="AG523"/>
  <c r="AH523"/>
  <c r="AE524"/>
  <c r="AF524"/>
  <c r="AG524"/>
  <c r="AH524"/>
  <c r="AE525"/>
  <c r="AF525"/>
  <c r="AG525"/>
  <c r="AH525"/>
  <c r="AE526"/>
  <c r="AF526"/>
  <c r="AG526"/>
  <c r="AH526"/>
  <c r="AE527"/>
  <c r="AF527"/>
  <c r="AG527"/>
  <c r="AH527"/>
  <c r="AE528"/>
  <c r="AF528"/>
  <c r="AG528"/>
  <c r="AH528"/>
  <c r="AE529"/>
  <c r="AF529"/>
  <c r="AG529"/>
  <c r="AH529"/>
  <c r="AE530"/>
  <c r="AF530"/>
  <c r="AG530"/>
  <c r="AH530"/>
  <c r="AE531"/>
  <c r="AF531"/>
  <c r="AG531"/>
  <c r="AH531"/>
  <c r="AE532"/>
  <c r="AF532"/>
  <c r="AG532"/>
  <c r="AH532"/>
  <c r="AE533"/>
  <c r="AF533"/>
  <c r="AG533"/>
  <c r="AH533"/>
  <c r="AE534"/>
  <c r="AF534"/>
  <c r="AG534"/>
  <c r="AH534"/>
  <c r="AE535"/>
  <c r="AF535"/>
  <c r="AG535"/>
  <c r="AH535"/>
  <c r="AE536"/>
  <c r="AF536"/>
  <c r="AG536"/>
  <c r="AH536"/>
  <c r="AE537"/>
  <c r="AF537"/>
  <c r="AG537"/>
  <c r="AH537"/>
  <c r="AE538"/>
  <c r="AF538"/>
  <c r="AG538"/>
  <c r="AH538"/>
  <c r="AE539"/>
  <c r="AF539"/>
  <c r="AG539"/>
  <c r="AH539"/>
  <c r="AE540"/>
  <c r="AF540"/>
  <c r="AG540"/>
  <c r="AH540"/>
  <c r="AE541"/>
  <c r="AF541"/>
  <c r="AG541"/>
  <c r="AH541"/>
  <c r="AE542"/>
  <c r="AF542"/>
  <c r="AG542"/>
  <c r="AH542"/>
  <c r="AE543"/>
  <c r="AF543"/>
  <c r="AG543"/>
  <c r="AH543"/>
  <c r="AE544"/>
  <c r="AF544"/>
  <c r="AG544"/>
  <c r="AH544"/>
  <c r="AE545"/>
  <c r="AF545"/>
  <c r="AG545"/>
  <c r="AH545"/>
  <c r="AE546"/>
  <c r="AF546"/>
  <c r="AG546"/>
  <c r="AH546"/>
  <c r="AE547"/>
  <c r="AF547"/>
  <c r="AG547"/>
  <c r="AH547"/>
  <c r="AE548"/>
  <c r="AF548"/>
  <c r="AG548"/>
  <c r="AH548"/>
  <c r="AE549"/>
  <c r="AF549"/>
  <c r="AG549"/>
  <c r="AH549"/>
  <c r="AE550"/>
  <c r="AF550"/>
  <c r="AG550"/>
  <c r="AH550"/>
  <c r="AE551"/>
  <c r="AF551"/>
  <c r="AG551"/>
  <c r="AH551"/>
  <c r="AE552"/>
  <c r="AF552"/>
  <c r="AG552"/>
  <c r="AH552"/>
  <c r="AE553"/>
  <c r="AF553"/>
  <c r="AG553"/>
  <c r="AH553"/>
  <c r="AE554"/>
  <c r="AF554"/>
  <c r="AG554"/>
  <c r="AH554"/>
  <c r="AE555"/>
  <c r="AF555"/>
  <c r="AG555"/>
  <c r="AH555"/>
  <c r="AE556"/>
  <c r="AF556"/>
  <c r="AG556"/>
  <c r="AH556"/>
  <c r="AE557"/>
  <c r="AF557"/>
  <c r="AG557"/>
  <c r="AH557"/>
  <c r="AE558"/>
  <c r="AF558"/>
  <c r="AG558"/>
  <c r="AH558"/>
  <c r="AE559"/>
  <c r="AF559"/>
  <c r="AG559"/>
  <c r="AH559"/>
  <c r="AE560"/>
  <c r="AF560"/>
  <c r="AG560"/>
  <c r="AH560"/>
  <c r="AE561"/>
  <c r="AF561"/>
  <c r="AG561"/>
  <c r="AH561"/>
  <c r="AE562"/>
  <c r="AF562"/>
  <c r="AG562"/>
  <c r="AH562"/>
  <c r="AE563"/>
  <c r="AF563"/>
  <c r="AG563"/>
  <c r="AH563"/>
  <c r="AE564"/>
  <c r="AF564"/>
  <c r="AG564"/>
  <c r="AH564"/>
  <c r="AE565"/>
  <c r="AF565"/>
  <c r="AG565"/>
  <c r="AH565"/>
  <c r="AE566"/>
  <c r="AF566"/>
  <c r="AG566"/>
  <c r="AH566"/>
  <c r="AE567"/>
  <c r="AF567"/>
  <c r="AG567"/>
  <c r="AH567"/>
  <c r="AE568"/>
  <c r="AF568"/>
  <c r="AG568"/>
  <c r="AH568"/>
  <c r="AE569"/>
  <c r="AF569"/>
  <c r="AG569"/>
  <c r="AH569"/>
  <c r="AE570"/>
  <c r="AF570"/>
  <c r="AG570"/>
  <c r="AH570"/>
  <c r="AE571"/>
  <c r="AF571"/>
  <c r="AG571"/>
  <c r="AH571"/>
  <c r="AE572"/>
  <c r="AF572"/>
  <c r="AG572"/>
  <c r="AH572"/>
  <c r="AE573"/>
  <c r="AF573"/>
  <c r="AG573"/>
  <c r="AH573"/>
  <c r="AE574"/>
  <c r="AF574"/>
  <c r="AG574"/>
  <c r="AH574"/>
  <c r="AE577"/>
  <c r="AF577"/>
  <c r="AG577"/>
  <c r="AH577"/>
  <c r="AE578"/>
  <c r="AF578"/>
  <c r="AG578"/>
  <c r="AH578"/>
  <c r="AE579"/>
  <c r="AF579"/>
  <c r="AG579"/>
  <c r="AH579"/>
  <c r="AE580"/>
  <c r="AF580"/>
  <c r="AG580"/>
  <c r="AH580"/>
  <c r="AE582"/>
  <c r="AF582"/>
  <c r="AG582"/>
  <c r="AH582"/>
  <c r="AE584"/>
  <c r="AF584"/>
  <c r="AG584"/>
  <c r="AH584"/>
  <c r="AE585"/>
  <c r="AF585"/>
  <c r="AG585"/>
  <c r="AH585"/>
  <c r="AE586"/>
  <c r="AF586"/>
  <c r="AG586"/>
  <c r="AH586"/>
  <c r="AE587"/>
  <c r="AF587"/>
  <c r="AG587"/>
  <c r="AH587"/>
  <c r="AE588"/>
  <c r="AF588"/>
  <c r="AG588"/>
  <c r="AH588"/>
  <c r="AE589"/>
  <c r="AF589"/>
  <c r="AG589"/>
  <c r="AH589"/>
  <c r="AE590"/>
  <c r="AF590"/>
  <c r="AG590"/>
  <c r="AH590"/>
  <c r="AE592"/>
  <c r="AF592"/>
  <c r="AG592"/>
  <c r="AH592"/>
  <c r="AE594"/>
  <c r="AF594"/>
  <c r="AG594"/>
  <c r="AH594"/>
  <c r="AE595"/>
  <c r="AF595"/>
  <c r="AG595"/>
  <c r="AH595"/>
  <c r="AE596"/>
  <c r="AF596"/>
  <c r="AG596"/>
  <c r="AH596"/>
  <c r="AE597"/>
  <c r="AF597"/>
  <c r="AG597"/>
  <c r="AH597"/>
  <c r="AE598"/>
  <c r="AF598"/>
  <c r="AG598"/>
  <c r="AH598"/>
  <c r="AE599"/>
  <c r="AF599"/>
  <c r="AG599"/>
  <c r="AH599"/>
  <c r="AE600"/>
  <c r="AF600"/>
  <c r="AG600"/>
  <c r="AH600"/>
  <c r="AE601"/>
  <c r="AF601"/>
  <c r="AG601"/>
  <c r="AH601"/>
  <c r="AE602"/>
  <c r="AF602"/>
  <c r="AG602"/>
  <c r="AH602"/>
  <c r="AE603"/>
  <c r="AF603"/>
  <c r="AG603"/>
  <c r="AH603"/>
  <c r="AE604"/>
  <c r="AF604"/>
  <c r="AG604"/>
  <c r="AH604"/>
  <c r="AE605"/>
  <c r="AF605"/>
  <c r="AG605"/>
  <c r="AH605"/>
  <c r="AE606"/>
  <c r="AF606"/>
  <c r="AG606"/>
  <c r="AH606"/>
  <c r="AE607"/>
  <c r="AF607"/>
  <c r="AG607"/>
  <c r="AH607"/>
  <c r="AE608"/>
  <c r="AF608"/>
  <c r="AG608"/>
  <c r="AH608"/>
  <c r="AE609"/>
  <c r="AF609"/>
  <c r="AG609"/>
  <c r="AH609"/>
  <c r="AE610"/>
  <c r="AF610"/>
  <c r="AG610"/>
  <c r="AH610"/>
  <c r="AE611"/>
  <c r="AF611"/>
  <c r="AG611"/>
  <c r="AH611"/>
  <c r="AE612"/>
  <c r="AF612"/>
  <c r="AG612"/>
  <c r="AH612"/>
  <c r="AE613"/>
  <c r="AF613"/>
  <c r="AG613"/>
  <c r="AH613"/>
  <c r="AE614"/>
  <c r="AF614"/>
  <c r="AG614"/>
  <c r="AH614"/>
  <c r="AE615"/>
  <c r="AF615"/>
  <c r="AG615"/>
  <c r="AH615"/>
  <c r="AE616"/>
  <c r="AF616"/>
  <c r="AG616"/>
  <c r="AH616"/>
  <c r="AE617"/>
  <c r="AF617"/>
  <c r="AG617"/>
  <c r="AH617"/>
  <c r="AE618"/>
  <c r="AF618"/>
  <c r="AG618"/>
  <c r="AH618"/>
  <c r="AE619"/>
  <c r="AF619"/>
  <c r="AG619"/>
  <c r="AH619"/>
  <c r="AE620"/>
  <c r="AF620"/>
  <c r="AG620"/>
  <c r="AH620"/>
  <c r="AE621"/>
  <c r="AF621"/>
  <c r="AG621"/>
  <c r="AH621"/>
  <c r="AE622"/>
  <c r="AF622"/>
  <c r="AG622"/>
  <c r="AH622"/>
  <c r="AE623"/>
  <c r="AF623"/>
  <c r="AG623"/>
  <c r="AH623"/>
  <c r="AE624"/>
  <c r="AF624"/>
  <c r="AG624"/>
  <c r="AH624"/>
  <c r="AE625"/>
  <c r="AF625"/>
  <c r="AG625"/>
  <c r="AH625"/>
  <c r="AE626"/>
  <c r="AF626"/>
  <c r="AG626"/>
  <c r="AH626"/>
  <c r="AE627"/>
  <c r="AF627"/>
  <c r="AG627"/>
  <c r="AH627"/>
  <c r="AE628"/>
  <c r="AF628"/>
  <c r="AG628"/>
  <c r="AH628"/>
  <c r="AE629"/>
  <c r="AF629"/>
  <c r="AG629"/>
  <c r="AH629"/>
  <c r="AE630"/>
  <c r="AF630"/>
  <c r="AG630"/>
  <c r="AH630"/>
  <c r="AE631"/>
  <c r="AF631"/>
  <c r="AG631"/>
  <c r="AH631"/>
  <c r="AE632"/>
  <c r="AF632"/>
  <c r="AG632"/>
  <c r="AH632"/>
  <c r="AE633"/>
  <c r="AF633"/>
  <c r="AG633"/>
  <c r="AH633"/>
  <c r="AE634"/>
  <c r="AF634"/>
  <c r="AG634"/>
  <c r="AH634"/>
  <c r="AE635"/>
  <c r="AF635"/>
  <c r="AG635"/>
  <c r="AH635"/>
  <c r="AE636"/>
  <c r="AF636"/>
  <c r="AG636"/>
  <c r="AH636"/>
  <c r="AE637"/>
  <c r="AF637"/>
  <c r="AG637"/>
  <c r="AH637"/>
  <c r="AE638"/>
  <c r="AF638"/>
  <c r="AG638"/>
  <c r="AH638"/>
  <c r="AE639"/>
  <c r="AF639"/>
  <c r="AG639"/>
  <c r="AH639"/>
  <c r="AE640"/>
  <c r="AF640"/>
  <c r="AG640"/>
  <c r="AH640"/>
  <c r="AE641"/>
  <c r="AF641"/>
  <c r="AG641"/>
  <c r="AH641"/>
  <c r="AE642"/>
  <c r="AF642"/>
  <c r="AG642"/>
  <c r="AH642"/>
  <c r="AE643"/>
  <c r="AF643"/>
  <c r="AG643"/>
  <c r="AH643"/>
  <c r="AE644"/>
  <c r="AF644"/>
  <c r="AG644"/>
  <c r="AH644"/>
  <c r="AE645"/>
  <c r="AF645"/>
  <c r="AG645"/>
  <c r="AH645"/>
  <c r="AE646"/>
  <c r="AF646"/>
  <c r="AG646"/>
  <c r="AH646"/>
  <c r="AE647"/>
  <c r="AF647"/>
  <c r="AG647"/>
  <c r="AH647"/>
  <c r="AE648"/>
  <c r="AF648"/>
  <c r="AG648"/>
  <c r="AH648"/>
  <c r="AE649"/>
  <c r="AF649"/>
  <c r="AG649"/>
  <c r="AH649"/>
  <c r="AE650"/>
  <c r="AF650"/>
  <c r="AG650"/>
  <c r="AH650"/>
  <c r="AE651"/>
  <c r="AF651"/>
  <c r="AG651"/>
  <c r="AH651"/>
  <c r="AE652"/>
  <c r="AF652"/>
  <c r="AG652"/>
  <c r="AH652"/>
  <c r="AE653"/>
  <c r="AF653"/>
  <c r="AG653"/>
  <c r="AH653"/>
  <c r="AE654"/>
  <c r="AF654"/>
  <c r="AG654"/>
  <c r="AH654"/>
  <c r="AE655"/>
  <c r="AF655"/>
  <c r="AG655"/>
  <c r="AH655"/>
  <c r="AE656"/>
  <c r="AF656"/>
  <c r="AG656"/>
  <c r="AH656"/>
  <c r="AE657"/>
  <c r="AF657"/>
  <c r="AG657"/>
  <c r="AH657"/>
  <c r="AE658"/>
  <c r="AF658"/>
  <c r="AG658"/>
  <c r="AH658"/>
  <c r="AE659"/>
  <c r="AF659"/>
  <c r="AG659"/>
  <c r="AH659"/>
  <c r="AE660"/>
  <c r="AF660"/>
  <c r="AG660"/>
  <c r="AH660"/>
  <c r="AE661"/>
  <c r="AF661"/>
  <c r="AG661"/>
  <c r="AH661"/>
  <c r="AE662"/>
  <c r="AF662"/>
  <c r="AG662"/>
  <c r="AH662"/>
  <c r="AE663"/>
  <c r="AF663"/>
  <c r="AG663"/>
  <c r="AH663"/>
  <c r="AE664"/>
  <c r="AF664"/>
  <c r="AG664"/>
  <c r="AH664"/>
  <c r="AE665"/>
  <c r="AF665"/>
  <c r="AG665"/>
  <c r="AH665"/>
  <c r="AE666"/>
  <c r="AF666"/>
  <c r="AG666"/>
  <c r="AH666"/>
  <c r="AE667"/>
  <c r="AF667"/>
  <c r="AG667"/>
  <c r="AH667"/>
  <c r="AE668"/>
  <c r="AF668"/>
  <c r="AG668"/>
  <c r="AH668"/>
  <c r="AE669"/>
  <c r="AF669"/>
  <c r="AG669"/>
  <c r="AH669"/>
  <c r="AE670"/>
  <c r="AF670"/>
  <c r="AG670"/>
  <c r="AH670"/>
  <c r="AE671"/>
  <c r="AF671"/>
  <c r="AG671"/>
  <c r="AH671"/>
  <c r="AE672"/>
  <c r="AF672"/>
  <c r="AG672"/>
  <c r="AH672"/>
  <c r="AF5"/>
  <c r="AG5"/>
  <c r="AH5"/>
  <c r="AE5"/>
  <c r="Z7"/>
  <c r="AA7"/>
  <c r="AB7"/>
  <c r="AC7"/>
  <c r="Z8"/>
  <c r="AA8"/>
  <c r="AB8"/>
  <c r="AC8"/>
  <c r="Z9"/>
  <c r="AA9"/>
  <c r="AB9"/>
  <c r="AC9"/>
  <c r="Z10"/>
  <c r="AA10"/>
  <c r="AB10"/>
  <c r="AC10"/>
  <c r="Z11"/>
  <c r="AA11"/>
  <c r="AB11"/>
  <c r="AC11"/>
  <c r="Z12"/>
  <c r="AA12"/>
  <c r="AB12"/>
  <c r="AC12"/>
  <c r="Z13"/>
  <c r="AA13"/>
  <c r="AB13"/>
  <c r="AC13"/>
  <c r="Z14"/>
  <c r="AA14"/>
  <c r="AB14"/>
  <c r="AC14"/>
  <c r="Z15"/>
  <c r="AA15"/>
  <c r="AC15"/>
  <c r="Z16"/>
  <c r="AA16"/>
  <c r="AB16"/>
  <c r="AC16"/>
  <c r="Z17"/>
  <c r="AA17"/>
  <c r="AB17"/>
  <c r="AC17"/>
  <c r="Z18"/>
  <c r="AA18"/>
  <c r="AB18"/>
  <c r="AC18"/>
  <c r="Z19"/>
  <c r="AA19"/>
  <c r="AB19"/>
  <c r="AC19"/>
  <c r="Z20"/>
  <c r="AA20"/>
  <c r="AB20"/>
  <c r="AC20"/>
  <c r="Z21"/>
  <c r="AA21"/>
  <c r="AB21"/>
  <c r="AC21"/>
  <c r="Z22"/>
  <c r="AA22"/>
  <c r="AB22"/>
  <c r="AC22"/>
  <c r="Z23"/>
  <c r="AA23"/>
  <c r="AB23"/>
  <c r="AC23"/>
  <c r="Z24"/>
  <c r="AA24"/>
  <c r="AB24"/>
  <c r="AC24"/>
  <c r="Z25"/>
  <c r="AA25"/>
  <c r="AB25"/>
  <c r="AC25"/>
  <c r="Z26"/>
  <c r="AA26"/>
  <c r="AB26"/>
  <c r="AC26"/>
  <c r="Z27"/>
  <c r="AA27"/>
  <c r="AB27"/>
  <c r="AC27"/>
  <c r="Z28"/>
  <c r="AA28"/>
  <c r="AB28"/>
  <c r="AC28"/>
  <c r="Z29"/>
  <c r="AA29"/>
  <c r="AB29"/>
  <c r="AC29"/>
  <c r="Z30"/>
  <c r="AA30"/>
  <c r="AB30"/>
  <c r="AC30"/>
  <c r="Z31"/>
  <c r="AA31"/>
  <c r="AB31"/>
  <c r="AC31"/>
  <c r="Z32"/>
  <c r="AA32"/>
  <c r="AB32"/>
  <c r="AC32"/>
  <c r="Z33"/>
  <c r="AA33"/>
  <c r="AB33"/>
  <c r="AC33"/>
  <c r="Z34"/>
  <c r="AA34"/>
  <c r="AB34"/>
  <c r="AC34"/>
  <c r="Z35"/>
  <c r="AA35"/>
  <c r="AB35"/>
  <c r="AC35"/>
  <c r="Z36"/>
  <c r="AA36"/>
  <c r="AB36"/>
  <c r="AC36"/>
  <c r="Z37"/>
  <c r="AA37"/>
  <c r="AB37"/>
  <c r="AC37"/>
  <c r="Z38"/>
  <c r="AA38"/>
  <c r="AB38"/>
  <c r="AC38"/>
  <c r="Z39"/>
  <c r="AA39"/>
  <c r="AB39"/>
  <c r="AC39"/>
  <c r="Z40"/>
  <c r="AA40"/>
  <c r="AB40"/>
  <c r="AC40"/>
  <c r="Z41"/>
  <c r="AA41"/>
  <c r="AB41"/>
  <c r="AC41"/>
  <c r="Z42"/>
  <c r="AA42"/>
  <c r="AB42"/>
  <c r="AC42"/>
  <c r="Z43"/>
  <c r="AA43"/>
  <c r="AB43"/>
  <c r="AC43"/>
  <c r="Z44"/>
  <c r="AA44"/>
  <c r="AB44"/>
  <c r="AC44"/>
  <c r="Z45"/>
  <c r="AA45"/>
  <c r="AB45"/>
  <c r="AC45"/>
  <c r="Z46"/>
  <c r="AA46"/>
  <c r="AB46"/>
  <c r="AC46"/>
  <c r="Z47"/>
  <c r="AA47"/>
  <c r="AB47"/>
  <c r="AC47"/>
  <c r="Z48"/>
  <c r="AA48"/>
  <c r="AB48"/>
  <c r="AC48"/>
  <c r="Z49"/>
  <c r="AA49"/>
  <c r="AB49"/>
  <c r="AC49"/>
  <c r="Z50"/>
  <c r="AA50"/>
  <c r="AB50"/>
  <c r="AC50"/>
  <c r="Z51"/>
  <c r="AA51"/>
  <c r="AB51"/>
  <c r="AC51"/>
  <c r="Z52"/>
  <c r="AA52"/>
  <c r="AB52"/>
  <c r="AC52"/>
  <c r="Z53"/>
  <c r="AA53"/>
  <c r="AB53"/>
  <c r="AC53"/>
  <c r="Z54"/>
  <c r="AA54"/>
  <c r="AB54"/>
  <c r="AC54"/>
  <c r="Z55"/>
  <c r="AA55"/>
  <c r="AB55"/>
  <c r="AC55"/>
  <c r="Z56"/>
  <c r="AA56"/>
  <c r="AB56"/>
  <c r="AC56"/>
  <c r="Z57"/>
  <c r="AA57"/>
  <c r="AB57"/>
  <c r="AC57"/>
  <c r="Z58"/>
  <c r="AA58"/>
  <c r="AB58"/>
  <c r="AC58"/>
  <c r="Z59"/>
  <c r="AA59"/>
  <c r="AB59"/>
  <c r="AC59"/>
  <c r="Z60"/>
  <c r="AA60"/>
  <c r="AB60"/>
  <c r="AC60"/>
  <c r="Z61"/>
  <c r="AA61"/>
  <c r="AB61"/>
  <c r="AC61"/>
  <c r="Z62"/>
  <c r="AA62"/>
  <c r="AB62"/>
  <c r="AC62"/>
  <c r="Z63"/>
  <c r="AA63"/>
  <c r="AB63"/>
  <c r="AC63"/>
  <c r="Z64"/>
  <c r="AA64"/>
  <c r="AB64"/>
  <c r="AC64"/>
  <c r="Z65"/>
  <c r="AA65"/>
  <c r="AB65"/>
  <c r="AC65"/>
  <c r="Z66"/>
  <c r="AA66"/>
  <c r="AB66"/>
  <c r="AC66"/>
  <c r="Z67"/>
  <c r="AA67"/>
  <c r="AB67"/>
  <c r="AC67"/>
  <c r="Z68"/>
  <c r="AA68"/>
  <c r="AB68"/>
  <c r="AC68"/>
  <c r="Z69"/>
  <c r="AA69"/>
  <c r="AB69"/>
  <c r="AC69"/>
  <c r="Z70"/>
  <c r="AA70"/>
  <c r="AB70"/>
  <c r="AC70"/>
  <c r="Z71"/>
  <c r="AA71"/>
  <c r="AB71"/>
  <c r="AC71"/>
  <c r="Z72"/>
  <c r="AA72"/>
  <c r="AB72"/>
  <c r="AC72"/>
  <c r="Z73"/>
  <c r="AA73"/>
  <c r="AB73"/>
  <c r="AC73"/>
  <c r="Z74"/>
  <c r="AA74"/>
  <c r="AB74"/>
  <c r="AC74"/>
  <c r="Z75"/>
  <c r="AA75"/>
  <c r="AB75"/>
  <c r="AC75"/>
  <c r="Z76"/>
  <c r="AA76"/>
  <c r="AB76"/>
  <c r="AC76"/>
  <c r="Z77"/>
  <c r="AA77"/>
  <c r="AB77"/>
  <c r="AC77"/>
  <c r="Z78"/>
  <c r="AA78"/>
  <c r="AB78"/>
  <c r="AC78"/>
  <c r="Z79"/>
  <c r="AA79"/>
  <c r="AB79"/>
  <c r="AC79"/>
  <c r="Z80"/>
  <c r="AA80"/>
  <c r="AB80"/>
  <c r="AC80"/>
  <c r="Z81"/>
  <c r="AA81"/>
  <c r="AB81"/>
  <c r="AC81"/>
  <c r="Z82"/>
  <c r="AA82"/>
  <c r="AB82"/>
  <c r="AC82"/>
  <c r="Z83"/>
  <c r="AA83"/>
  <c r="AB83"/>
  <c r="AC83"/>
  <c r="Z84"/>
  <c r="AA84"/>
  <c r="AB84"/>
  <c r="AC84"/>
  <c r="Z85"/>
  <c r="AA85"/>
  <c r="AB85"/>
  <c r="AC85"/>
  <c r="Z86"/>
  <c r="AA86"/>
  <c r="AB86"/>
  <c r="AC86"/>
  <c r="Z87"/>
  <c r="AA87"/>
  <c r="AB87"/>
  <c r="AC87"/>
  <c r="Z88"/>
  <c r="AA88"/>
  <c r="AB88"/>
  <c r="AC88"/>
  <c r="Z89"/>
  <c r="AA89"/>
  <c r="AB89"/>
  <c r="AC89"/>
  <c r="Z90"/>
  <c r="AA90"/>
  <c r="AB90"/>
  <c r="AC90"/>
  <c r="Z91"/>
  <c r="AA91"/>
  <c r="AB91"/>
  <c r="AC91"/>
  <c r="Z92"/>
  <c r="AA92"/>
  <c r="AB92"/>
  <c r="AC92"/>
  <c r="Z93"/>
  <c r="AA93"/>
  <c r="AB93"/>
  <c r="AC93"/>
  <c r="Z94"/>
  <c r="AA94"/>
  <c r="AB94"/>
  <c r="AC94"/>
  <c r="Z95"/>
  <c r="AA95"/>
  <c r="AB95"/>
  <c r="AC95"/>
  <c r="Z96"/>
  <c r="AA96"/>
  <c r="AB96"/>
  <c r="AC96"/>
  <c r="Z97"/>
  <c r="AA97"/>
  <c r="AB97"/>
  <c r="AC97"/>
  <c r="Z98"/>
  <c r="AA98"/>
  <c r="AB98"/>
  <c r="AC98"/>
  <c r="Z99"/>
  <c r="AA99"/>
  <c r="AB99"/>
  <c r="AC99"/>
  <c r="Z100"/>
  <c r="AA100"/>
  <c r="AB100"/>
  <c r="AC100"/>
  <c r="Z101"/>
  <c r="AA101"/>
  <c r="AB101"/>
  <c r="AC101"/>
  <c r="Z102"/>
  <c r="AA102"/>
  <c r="AB102"/>
  <c r="AC102"/>
  <c r="Z103"/>
  <c r="AA103"/>
  <c r="AB103"/>
  <c r="AC103"/>
  <c r="Z104"/>
  <c r="AA104"/>
  <c r="AB104"/>
  <c r="AC104"/>
  <c r="Z105"/>
  <c r="AA105"/>
  <c r="AB105"/>
  <c r="AC105"/>
  <c r="Z106"/>
  <c r="AA106"/>
  <c r="AB106"/>
  <c r="AC106"/>
  <c r="Z107"/>
  <c r="AA107"/>
  <c r="AB107"/>
  <c r="AC107"/>
  <c r="Z108"/>
  <c r="AA108"/>
  <c r="AB108"/>
  <c r="AC108"/>
  <c r="Z109"/>
  <c r="AA109"/>
  <c r="AB109"/>
  <c r="AC109"/>
  <c r="Z110"/>
  <c r="AA110"/>
  <c r="AB110"/>
  <c r="AC110"/>
  <c r="Z111"/>
  <c r="AA111"/>
  <c r="AB111"/>
  <c r="AC111"/>
  <c r="Z112"/>
  <c r="AA112"/>
  <c r="AB112"/>
  <c r="AC112"/>
  <c r="Z113"/>
  <c r="AA113"/>
  <c r="AB113"/>
  <c r="AC113"/>
  <c r="Z114"/>
  <c r="AA114"/>
  <c r="AB114"/>
  <c r="AC114"/>
  <c r="Z115"/>
  <c r="AA115"/>
  <c r="AB115"/>
  <c r="AC115"/>
  <c r="Z116"/>
  <c r="AA116"/>
  <c r="AB116"/>
  <c r="AC116"/>
  <c r="Z117"/>
  <c r="AA117"/>
  <c r="AB117"/>
  <c r="AC117"/>
  <c r="Z118"/>
  <c r="AA118"/>
  <c r="AB118"/>
  <c r="AC118"/>
  <c r="Z119"/>
  <c r="AA119"/>
  <c r="AB119"/>
  <c r="AC119"/>
  <c r="Z120"/>
  <c r="AA120"/>
  <c r="AB120"/>
  <c r="AC120"/>
  <c r="Z121"/>
  <c r="AA121"/>
  <c r="AB121"/>
  <c r="AC121"/>
  <c r="Z122"/>
  <c r="AA122"/>
  <c r="AB122"/>
  <c r="AC122"/>
  <c r="Z123"/>
  <c r="AA123"/>
  <c r="AB123"/>
  <c r="AC123"/>
  <c r="Z124"/>
  <c r="AA124"/>
  <c r="AB124"/>
  <c r="AC124"/>
  <c r="Z125"/>
  <c r="AA125"/>
  <c r="AB125"/>
  <c r="AC125"/>
  <c r="Z126"/>
  <c r="AA126"/>
  <c r="AB126"/>
  <c r="AC126"/>
  <c r="Z127"/>
  <c r="AA127"/>
  <c r="AB127"/>
  <c r="AC127"/>
  <c r="Z128"/>
  <c r="AA128"/>
  <c r="AB128"/>
  <c r="AC128"/>
  <c r="Z129"/>
  <c r="AA129"/>
  <c r="AB129"/>
  <c r="AC129"/>
  <c r="Z130"/>
  <c r="AA130"/>
  <c r="AB130"/>
  <c r="AC130"/>
  <c r="Z131"/>
  <c r="AA131"/>
  <c r="AB131"/>
  <c r="AC131"/>
  <c r="Z132"/>
  <c r="AA132"/>
  <c r="AB132"/>
  <c r="AC132"/>
  <c r="Z133"/>
  <c r="AA133"/>
  <c r="AB133"/>
  <c r="AC133"/>
  <c r="Z134"/>
  <c r="AA134"/>
  <c r="AB134"/>
  <c r="AC134"/>
  <c r="Z135"/>
  <c r="AA135"/>
  <c r="AB135"/>
  <c r="AC135"/>
  <c r="Z136"/>
  <c r="AA136"/>
  <c r="AB136"/>
  <c r="AC136"/>
  <c r="Z137"/>
  <c r="AA137"/>
  <c r="AB137"/>
  <c r="AC137"/>
  <c r="Z138"/>
  <c r="AA138"/>
  <c r="AB138"/>
  <c r="AC138"/>
  <c r="Z139"/>
  <c r="AA139"/>
  <c r="AB139"/>
  <c r="AC139"/>
  <c r="Z140"/>
  <c r="AA140"/>
  <c r="AB140"/>
  <c r="AC140"/>
  <c r="Z141"/>
  <c r="AA141"/>
  <c r="AB141"/>
  <c r="AC141"/>
  <c r="Z142"/>
  <c r="AA142"/>
  <c r="AB142"/>
  <c r="AC142"/>
  <c r="Z143"/>
  <c r="AA143"/>
  <c r="AB143"/>
  <c r="AC143"/>
  <c r="Z144"/>
  <c r="AA144"/>
  <c r="AB144"/>
  <c r="AC144"/>
  <c r="Z145"/>
  <c r="AA145"/>
  <c r="AB145"/>
  <c r="AC145"/>
  <c r="Z146"/>
  <c r="AA146"/>
  <c r="AB146"/>
  <c r="AC146"/>
  <c r="Z147"/>
  <c r="AA147"/>
  <c r="AB147"/>
  <c r="AC147"/>
  <c r="Z148"/>
  <c r="AA148"/>
  <c r="AB148"/>
  <c r="AC148"/>
  <c r="Z149"/>
  <c r="AA149"/>
  <c r="AB149"/>
  <c r="AC149"/>
  <c r="Z150"/>
  <c r="AA150"/>
  <c r="AB150"/>
  <c r="AC150"/>
  <c r="Z151"/>
  <c r="AA151"/>
  <c r="AB151"/>
  <c r="AC151"/>
  <c r="Z152"/>
  <c r="AA152"/>
  <c r="AB152"/>
  <c r="AC152"/>
  <c r="Z153"/>
  <c r="AA153"/>
  <c r="AB153"/>
  <c r="AC153"/>
  <c r="Z154"/>
  <c r="AA154"/>
  <c r="AB154"/>
  <c r="AC154"/>
  <c r="Z155"/>
  <c r="AA155"/>
  <c r="AB155"/>
  <c r="AC155"/>
  <c r="Z156"/>
  <c r="AA156"/>
  <c r="AB156"/>
  <c r="AC156"/>
  <c r="Z157"/>
  <c r="AA157"/>
  <c r="AB157"/>
  <c r="AC157"/>
  <c r="Z158"/>
  <c r="AA158"/>
  <c r="AB158"/>
  <c r="AC158"/>
  <c r="Z159"/>
  <c r="AA159"/>
  <c r="AB159"/>
  <c r="AC159"/>
  <c r="Z160"/>
  <c r="AA160"/>
  <c r="AB160"/>
  <c r="AC160"/>
  <c r="Z161"/>
  <c r="AA161"/>
  <c r="AB161"/>
  <c r="AC161"/>
  <c r="Z162"/>
  <c r="AA162"/>
  <c r="AB162"/>
  <c r="AC162"/>
  <c r="Z163"/>
  <c r="AA163"/>
  <c r="AB163"/>
  <c r="AC163"/>
  <c r="Z164"/>
  <c r="AA164"/>
  <c r="AB164"/>
  <c r="AC164"/>
  <c r="Z165"/>
  <c r="AA165"/>
  <c r="AB165"/>
  <c r="AC165"/>
  <c r="Z166"/>
  <c r="AA166"/>
  <c r="AB166"/>
  <c r="AC166"/>
  <c r="Z167"/>
  <c r="AA167"/>
  <c r="AB167"/>
  <c r="AC167"/>
  <c r="Z168"/>
  <c r="AA168"/>
  <c r="AB168"/>
  <c r="AC168"/>
  <c r="Z169"/>
  <c r="AA169"/>
  <c r="AB169"/>
  <c r="AC169"/>
  <c r="Z170"/>
  <c r="AA170"/>
  <c r="AB170"/>
  <c r="AC170"/>
  <c r="Z171"/>
  <c r="AA171"/>
  <c r="AB171"/>
  <c r="AC171"/>
  <c r="Z172"/>
  <c r="AA172"/>
  <c r="AB172"/>
  <c r="AC172"/>
  <c r="Z173"/>
  <c r="AA173"/>
  <c r="AB173"/>
  <c r="AC173"/>
  <c r="Z174"/>
  <c r="AA174"/>
  <c r="AB174"/>
  <c r="AC174"/>
  <c r="Z175"/>
  <c r="AA175"/>
  <c r="AB175"/>
  <c r="AC175"/>
  <c r="Z176"/>
  <c r="AA176"/>
  <c r="AB176"/>
  <c r="AC176"/>
  <c r="Z177"/>
  <c r="AA177"/>
  <c r="AB177"/>
  <c r="AC177"/>
  <c r="Z178"/>
  <c r="AA178"/>
  <c r="AB178"/>
  <c r="AC178"/>
  <c r="Z179"/>
  <c r="AA179"/>
  <c r="AB179"/>
  <c r="AC179"/>
  <c r="Z180"/>
  <c r="AA180"/>
  <c r="AB180"/>
  <c r="AC180"/>
  <c r="Z181"/>
  <c r="AA181"/>
  <c r="AB181"/>
  <c r="AC181"/>
  <c r="Z182"/>
  <c r="AA182"/>
  <c r="AB182"/>
  <c r="AC182"/>
  <c r="Z183"/>
  <c r="AA183"/>
  <c r="AB183"/>
  <c r="AC183"/>
  <c r="Z184"/>
  <c r="AA184"/>
  <c r="AB184"/>
  <c r="AC184"/>
  <c r="Z185"/>
  <c r="AA185"/>
  <c r="AB185"/>
  <c r="AC185"/>
  <c r="Z186"/>
  <c r="AA186"/>
  <c r="AB186"/>
  <c r="AC186"/>
  <c r="Z187"/>
  <c r="AA187"/>
  <c r="AB187"/>
  <c r="AC187"/>
  <c r="Z188"/>
  <c r="AA188"/>
  <c r="AB188"/>
  <c r="AC188"/>
  <c r="Z189"/>
  <c r="AA189"/>
  <c r="AB189"/>
  <c r="AC189"/>
  <c r="Z190"/>
  <c r="AA190"/>
  <c r="AB190"/>
  <c r="AC190"/>
  <c r="Z191"/>
  <c r="AA191"/>
  <c r="AB191"/>
  <c r="AC191"/>
  <c r="Z192"/>
  <c r="AA192"/>
  <c r="AB192"/>
  <c r="AC192"/>
  <c r="Z193"/>
  <c r="AA193"/>
  <c r="AB193"/>
  <c r="AC193"/>
  <c r="Z194"/>
  <c r="AA194"/>
  <c r="AB194"/>
  <c r="AC194"/>
  <c r="Z195"/>
  <c r="AA195"/>
  <c r="AB195"/>
  <c r="AC195"/>
  <c r="Z196"/>
  <c r="AA196"/>
  <c r="AB196"/>
  <c r="AC196"/>
  <c r="Z197"/>
  <c r="AA197"/>
  <c r="AB197"/>
  <c r="AC197"/>
  <c r="Z198"/>
  <c r="AA198"/>
  <c r="AB198"/>
  <c r="AC198"/>
  <c r="Z199"/>
  <c r="AA199"/>
  <c r="AB199"/>
  <c r="AC199"/>
  <c r="Z200"/>
  <c r="AA200"/>
  <c r="AB200"/>
  <c r="AC200"/>
  <c r="Z201"/>
  <c r="AA201"/>
  <c r="AB201"/>
  <c r="AC201"/>
  <c r="Z202"/>
  <c r="AA202"/>
  <c r="AB202"/>
  <c r="AC202"/>
  <c r="Z203"/>
  <c r="AA203"/>
  <c r="AB203"/>
  <c r="AC203"/>
  <c r="Z204"/>
  <c r="AA204"/>
  <c r="AB204"/>
  <c r="AC204"/>
  <c r="Z205"/>
  <c r="AA205"/>
  <c r="AB205"/>
  <c r="AC205"/>
  <c r="Z206"/>
  <c r="AA206"/>
  <c r="AB206"/>
  <c r="AC206"/>
  <c r="Z207"/>
  <c r="AA207"/>
  <c r="AB207"/>
  <c r="AC207"/>
  <c r="Z208"/>
  <c r="AA208"/>
  <c r="AB208"/>
  <c r="AC208"/>
  <c r="Z209"/>
  <c r="AA209"/>
  <c r="AB209"/>
  <c r="AC209"/>
  <c r="Z210"/>
  <c r="AA210"/>
  <c r="AB210"/>
  <c r="AC210"/>
  <c r="Z211"/>
  <c r="AA211"/>
  <c r="AB211"/>
  <c r="AC211"/>
  <c r="Z212"/>
  <c r="AA212"/>
  <c r="AB212"/>
  <c r="AC212"/>
  <c r="Z214"/>
  <c r="AA214"/>
  <c r="AB214"/>
  <c r="AC214"/>
  <c r="Z215"/>
  <c r="AA215"/>
  <c r="AB215"/>
  <c r="AC215"/>
  <c r="Z216"/>
  <c r="AA216"/>
  <c r="AB216"/>
  <c r="AC216"/>
  <c r="Z217"/>
  <c r="AA217"/>
  <c r="AB217"/>
  <c r="AC217"/>
  <c r="Z218"/>
  <c r="AA218"/>
  <c r="AB218"/>
  <c r="AC218"/>
  <c r="Z219"/>
  <c r="AA219"/>
  <c r="AB219"/>
  <c r="AC219"/>
  <c r="Z220"/>
  <c r="AA220"/>
  <c r="AB220"/>
  <c r="AC220"/>
  <c r="Z221"/>
  <c r="AA221"/>
  <c r="AB221"/>
  <c r="AC221"/>
  <c r="Z222"/>
  <c r="AA222"/>
  <c r="AB222"/>
  <c r="AC222"/>
  <c r="Z223"/>
  <c r="AA223"/>
  <c r="AB223"/>
  <c r="AC223"/>
  <c r="Z224"/>
  <c r="AA224"/>
  <c r="AB224"/>
  <c r="AC224"/>
  <c r="Z225"/>
  <c r="AA225"/>
  <c r="AB225"/>
  <c r="AC225"/>
  <c r="Z226"/>
  <c r="AA226"/>
  <c r="AB226"/>
  <c r="AC226"/>
  <c r="Z227"/>
  <c r="AA227"/>
  <c r="AB227"/>
  <c r="AC227"/>
  <c r="Z228"/>
  <c r="AA228"/>
  <c r="AB228"/>
  <c r="AC228"/>
  <c r="Z229"/>
  <c r="AA229"/>
  <c r="AB229"/>
  <c r="AC229"/>
  <c r="Z230"/>
  <c r="AA230"/>
  <c r="AB230"/>
  <c r="AC230"/>
  <c r="Z231"/>
  <c r="AA231"/>
  <c r="AB231"/>
  <c r="AC231"/>
  <c r="Z232"/>
  <c r="AA232"/>
  <c r="AB232"/>
  <c r="AC232"/>
  <c r="Z233"/>
  <c r="AA233"/>
  <c r="AB233"/>
  <c r="AC233"/>
  <c r="Z234"/>
  <c r="AA234"/>
  <c r="AB234"/>
  <c r="AC234"/>
  <c r="Z235"/>
  <c r="AA235"/>
  <c r="AB235"/>
  <c r="AC235"/>
  <c r="Z236"/>
  <c r="AA236"/>
  <c r="AB236"/>
  <c r="AC236"/>
  <c r="Z237"/>
  <c r="AA237"/>
  <c r="AB237"/>
  <c r="AC237"/>
  <c r="Z238"/>
  <c r="AA238"/>
  <c r="AB238"/>
  <c r="AC238"/>
  <c r="Z239"/>
  <c r="AA239"/>
  <c r="AB239"/>
  <c r="AC239"/>
  <c r="Z240"/>
  <c r="AA240"/>
  <c r="AB240"/>
  <c r="AC240"/>
  <c r="Z241"/>
  <c r="AA241"/>
  <c r="AB241"/>
  <c r="AC241"/>
  <c r="Z242"/>
  <c r="AA242"/>
  <c r="AB242"/>
  <c r="AC242"/>
  <c r="Z243"/>
  <c r="AA243"/>
  <c r="AB243"/>
  <c r="AC243"/>
  <c r="Z244"/>
  <c r="AA244"/>
  <c r="AB244"/>
  <c r="AC244"/>
  <c r="Z245"/>
  <c r="AA245"/>
  <c r="AB245"/>
  <c r="AC245"/>
  <c r="Z246"/>
  <c r="AA246"/>
  <c r="AB246"/>
  <c r="AC246"/>
  <c r="Z247"/>
  <c r="AA247"/>
  <c r="AB247"/>
  <c r="AC247"/>
  <c r="Z248"/>
  <c r="AA248"/>
  <c r="AB248"/>
  <c r="AC248"/>
  <c r="Z249"/>
  <c r="AA249"/>
  <c r="AB249"/>
  <c r="AC249"/>
  <c r="Z250"/>
  <c r="AA250"/>
  <c r="AB250"/>
  <c r="AC250"/>
  <c r="Z251"/>
  <c r="AA251"/>
  <c r="AB251"/>
  <c r="AC251"/>
  <c r="Z252"/>
  <c r="AA252"/>
  <c r="AB252"/>
  <c r="AC252"/>
  <c r="Z253"/>
  <c r="AA253"/>
  <c r="AB253"/>
  <c r="AC253"/>
  <c r="Z254"/>
  <c r="AA254"/>
  <c r="AB254"/>
  <c r="AC254"/>
  <c r="Z255"/>
  <c r="AA255"/>
  <c r="AB255"/>
  <c r="AC255"/>
  <c r="Z256"/>
  <c r="AA256"/>
  <c r="AB256"/>
  <c r="AC256"/>
  <c r="Z257"/>
  <c r="AA257"/>
  <c r="AB257"/>
  <c r="AC257"/>
  <c r="Z258"/>
  <c r="AA258"/>
  <c r="AB258"/>
  <c r="AC258"/>
  <c r="Z259"/>
  <c r="AA259"/>
  <c r="AB259"/>
  <c r="AC259"/>
  <c r="Z260"/>
  <c r="AA260"/>
  <c r="AB260"/>
  <c r="AC260"/>
  <c r="Z261"/>
  <c r="AA261"/>
  <c r="AB261"/>
  <c r="AC261"/>
  <c r="Z262"/>
  <c r="AA262"/>
  <c r="AB262"/>
  <c r="AC262"/>
  <c r="Z263"/>
  <c r="AA263"/>
  <c r="AB263"/>
  <c r="AC263"/>
  <c r="Z264"/>
  <c r="AA264"/>
  <c r="AB264"/>
  <c r="AC264"/>
  <c r="Z265"/>
  <c r="AA265"/>
  <c r="AB265"/>
  <c r="AC265"/>
  <c r="Z266"/>
  <c r="AA266"/>
  <c r="AB266"/>
  <c r="AC266"/>
  <c r="Z267"/>
  <c r="AA267"/>
  <c r="AB267"/>
  <c r="AC267"/>
  <c r="Z268"/>
  <c r="AA268"/>
  <c r="AB268"/>
  <c r="AC268"/>
  <c r="Z269"/>
  <c r="AA269"/>
  <c r="AB269"/>
  <c r="AC269"/>
  <c r="Z270"/>
  <c r="AA270"/>
  <c r="AB270"/>
  <c r="AC270"/>
  <c r="Z271"/>
  <c r="AA271"/>
  <c r="AB271"/>
  <c r="AC271"/>
  <c r="Z272"/>
  <c r="AA272"/>
  <c r="AB272"/>
  <c r="AC272"/>
  <c r="Z273"/>
  <c r="AA273"/>
  <c r="AB273"/>
  <c r="AC273"/>
  <c r="Z274"/>
  <c r="AA274"/>
  <c r="AB274"/>
  <c r="AC274"/>
  <c r="Z275"/>
  <c r="AA275"/>
  <c r="AB275"/>
  <c r="AC275"/>
  <c r="Z276"/>
  <c r="AA276"/>
  <c r="AB276"/>
  <c r="AC276"/>
  <c r="Z277"/>
  <c r="AA277"/>
  <c r="AB277"/>
  <c r="AC277"/>
  <c r="Z278"/>
  <c r="AA278"/>
  <c r="AB278"/>
  <c r="AC278"/>
  <c r="Z279"/>
  <c r="AA279"/>
  <c r="AB279"/>
  <c r="AC279"/>
  <c r="Z280"/>
  <c r="AA280"/>
  <c r="AB280"/>
  <c r="AC280"/>
  <c r="Z281"/>
  <c r="AA281"/>
  <c r="AB281"/>
  <c r="AC281"/>
  <c r="Z282"/>
  <c r="AA282"/>
  <c r="AB282"/>
  <c r="AC282"/>
  <c r="Z283"/>
  <c r="AA283"/>
  <c r="AB283"/>
  <c r="AC283"/>
  <c r="Z284"/>
  <c r="AA284"/>
  <c r="AB284"/>
  <c r="AC284"/>
  <c r="Z285"/>
  <c r="AA285"/>
  <c r="AB285"/>
  <c r="AC285"/>
  <c r="Z286"/>
  <c r="AA286"/>
  <c r="AB286"/>
  <c r="AC286"/>
  <c r="Z287"/>
  <c r="AA287"/>
  <c r="AB287"/>
  <c r="AC287"/>
  <c r="Z288"/>
  <c r="AA288"/>
  <c r="AB288"/>
  <c r="AC288"/>
  <c r="Z289"/>
  <c r="AA289"/>
  <c r="AB289"/>
  <c r="AC289"/>
  <c r="Z290"/>
  <c r="AA290"/>
  <c r="AB290"/>
  <c r="AC290"/>
  <c r="Z291"/>
  <c r="AA291"/>
  <c r="AB291"/>
  <c r="AC291"/>
  <c r="Z292"/>
  <c r="AA292"/>
  <c r="AB292"/>
  <c r="AC292"/>
  <c r="Z293"/>
  <c r="AA293"/>
  <c r="AB293"/>
  <c r="AC293"/>
  <c r="Z294"/>
  <c r="AA294"/>
  <c r="AB294"/>
  <c r="AC294"/>
  <c r="Z295"/>
  <c r="AA295"/>
  <c r="AB295"/>
  <c r="AC295"/>
  <c r="Z296"/>
  <c r="AA296"/>
  <c r="AB296"/>
  <c r="AC296"/>
  <c r="Z297"/>
  <c r="AA297"/>
  <c r="AB297"/>
  <c r="AC297"/>
  <c r="Z298"/>
  <c r="AA298"/>
  <c r="AB298"/>
  <c r="AC298"/>
  <c r="Z299"/>
  <c r="AA299"/>
  <c r="AB299"/>
  <c r="AC299"/>
  <c r="Z300"/>
  <c r="AA300"/>
  <c r="AB300"/>
  <c r="AC300"/>
  <c r="Z301"/>
  <c r="AA301"/>
  <c r="AB301"/>
  <c r="AC301"/>
  <c r="Z302"/>
  <c r="AA302"/>
  <c r="AB302"/>
  <c r="AC302"/>
  <c r="Z303"/>
  <c r="AA303"/>
  <c r="AB303"/>
  <c r="AC303"/>
  <c r="Z304"/>
  <c r="AA304"/>
  <c r="AB304"/>
  <c r="AC304"/>
  <c r="Z305"/>
  <c r="AA305"/>
  <c r="AB305"/>
  <c r="AC305"/>
  <c r="Z306"/>
  <c r="AA306"/>
  <c r="AB306"/>
  <c r="AC306"/>
  <c r="Z307"/>
  <c r="AA307"/>
  <c r="AB307"/>
  <c r="AC307"/>
  <c r="Z308"/>
  <c r="AA308"/>
  <c r="AB308"/>
  <c r="AC308"/>
  <c r="Z309"/>
  <c r="AA309"/>
  <c r="AB309"/>
  <c r="AC309"/>
  <c r="Z310"/>
  <c r="AA310"/>
  <c r="AB310"/>
  <c r="AC310"/>
  <c r="Z311"/>
  <c r="AA311"/>
  <c r="AB311"/>
  <c r="AC311"/>
  <c r="Z312"/>
  <c r="AA312"/>
  <c r="AB312"/>
  <c r="AC312"/>
  <c r="Z313"/>
  <c r="AA313"/>
  <c r="AB313"/>
  <c r="AC313"/>
  <c r="Z314"/>
  <c r="AA314"/>
  <c r="AB314"/>
  <c r="AC314"/>
  <c r="Z315"/>
  <c r="AA315"/>
  <c r="AB315"/>
  <c r="AC315"/>
  <c r="Z316"/>
  <c r="AA316"/>
  <c r="AB316"/>
  <c r="AC316"/>
  <c r="Z317"/>
  <c r="AA317"/>
  <c r="AB317"/>
  <c r="AC317"/>
  <c r="Z319"/>
  <c r="AA319"/>
  <c r="AB319"/>
  <c r="AC319"/>
  <c r="Z321"/>
  <c r="AA321"/>
  <c r="AB321"/>
  <c r="AC321"/>
  <c r="Z322"/>
  <c r="AA322"/>
  <c r="AB322"/>
  <c r="AC322"/>
  <c r="Z323"/>
  <c r="AA323"/>
  <c r="AB323"/>
  <c r="AC323"/>
  <c r="Z324"/>
  <c r="AA324"/>
  <c r="AB324"/>
  <c r="AC324"/>
  <c r="Z325"/>
  <c r="AA325"/>
  <c r="AB325"/>
  <c r="AC325"/>
  <c r="Z326"/>
  <c r="AA326"/>
  <c r="AB326"/>
  <c r="AC326"/>
  <c r="Z328"/>
  <c r="AA328"/>
  <c r="AB328"/>
  <c r="AC328"/>
  <c r="Z329"/>
  <c r="AA329"/>
  <c r="AB329"/>
  <c r="AC329"/>
  <c r="Z330"/>
  <c r="AA330"/>
  <c r="AB330"/>
  <c r="AC330"/>
  <c r="Z331"/>
  <c r="AA331"/>
  <c r="AB331"/>
  <c r="AC331"/>
  <c r="Z332"/>
  <c r="AA332"/>
  <c r="AB332"/>
  <c r="AC332"/>
  <c r="Z333"/>
  <c r="AA333"/>
  <c r="AB333"/>
  <c r="AC333"/>
  <c r="Z334"/>
  <c r="AA334"/>
  <c r="AB334"/>
  <c r="AC334"/>
  <c r="Z335"/>
  <c r="AA335"/>
  <c r="AB335"/>
  <c r="AC335"/>
  <c r="Z336"/>
  <c r="AA336"/>
  <c r="AB336"/>
  <c r="AC336"/>
  <c r="Z337"/>
  <c r="AA337"/>
  <c r="AB337"/>
  <c r="AC337"/>
  <c r="Z338"/>
  <c r="AA338"/>
  <c r="AB338"/>
  <c r="AC338"/>
  <c r="Z340"/>
  <c r="AA340"/>
  <c r="AB340"/>
  <c r="AC340"/>
  <c r="Z341"/>
  <c r="AA341"/>
  <c r="AB341"/>
  <c r="AC341"/>
  <c r="Z343"/>
  <c r="AA343"/>
  <c r="AB343"/>
  <c r="AC343"/>
  <c r="Z344"/>
  <c r="AA344"/>
  <c r="AB344"/>
  <c r="AC344"/>
  <c r="Z345"/>
  <c r="AA345"/>
  <c r="AB345"/>
  <c r="AC345"/>
  <c r="Z346"/>
  <c r="AA346"/>
  <c r="AB346"/>
  <c r="AC346"/>
  <c r="Z347"/>
  <c r="AA347"/>
  <c r="AB347"/>
  <c r="AC347"/>
  <c r="Z348"/>
  <c r="AA348"/>
  <c r="AB348"/>
  <c r="AC348"/>
  <c r="Z349"/>
  <c r="AA349"/>
  <c r="AB349"/>
  <c r="AC349"/>
  <c r="Z350"/>
  <c r="AA350"/>
  <c r="AB350"/>
  <c r="AC350"/>
  <c r="Z351"/>
  <c r="AA351"/>
  <c r="AB351"/>
  <c r="AC351"/>
  <c r="Z352"/>
  <c r="AA352"/>
  <c r="AB352"/>
  <c r="AC352"/>
  <c r="Z353"/>
  <c r="AA353"/>
  <c r="AB353"/>
  <c r="AC353"/>
  <c r="Z354"/>
  <c r="AA354"/>
  <c r="AB354"/>
  <c r="AC354"/>
  <c r="Z355"/>
  <c r="AA355"/>
  <c r="AB355"/>
  <c r="AC355"/>
  <c r="Z356"/>
  <c r="AA356"/>
  <c r="AB356"/>
  <c r="AC356"/>
  <c r="Z357"/>
  <c r="AA357"/>
  <c r="AB357"/>
  <c r="AC357"/>
  <c r="Z358"/>
  <c r="AA358"/>
  <c r="AB358"/>
  <c r="AC358"/>
  <c r="Z359"/>
  <c r="AA359"/>
  <c r="AB359"/>
  <c r="AC359"/>
  <c r="Z360"/>
  <c r="AA360"/>
  <c r="AB360"/>
  <c r="AC360"/>
  <c r="Z361"/>
  <c r="AA361"/>
  <c r="AB361"/>
  <c r="AC361"/>
  <c r="Z362"/>
  <c r="AA362"/>
  <c r="AB362"/>
  <c r="AC362"/>
  <c r="Z363"/>
  <c r="AA363"/>
  <c r="AB363"/>
  <c r="AC363"/>
  <c r="Z364"/>
  <c r="AA364"/>
  <c r="AB364"/>
  <c r="AC364"/>
  <c r="Z365"/>
  <c r="AA365"/>
  <c r="AB365"/>
  <c r="AC365"/>
  <c r="Z368"/>
  <c r="AA368"/>
  <c r="AB368"/>
  <c r="AC368"/>
  <c r="Z369"/>
  <c r="AA369"/>
  <c r="AB369"/>
  <c r="AC369"/>
  <c r="Z370"/>
  <c r="AA370"/>
  <c r="AB370"/>
  <c r="AC370"/>
  <c r="Z371"/>
  <c r="AA371"/>
  <c r="AB371"/>
  <c r="AC371"/>
  <c r="Z372"/>
  <c r="AA372"/>
  <c r="AB372"/>
  <c r="AC372"/>
  <c r="Z373"/>
  <c r="AA373"/>
  <c r="AB373"/>
  <c r="AC373"/>
  <c r="Z374"/>
  <c r="AA374"/>
  <c r="AB374"/>
  <c r="AC374"/>
  <c r="Z375"/>
  <c r="AA375"/>
  <c r="AB375"/>
  <c r="AC375"/>
  <c r="Z376"/>
  <c r="AA376"/>
  <c r="AB376"/>
  <c r="AC376"/>
  <c r="Z377"/>
  <c r="AA377"/>
  <c r="AB377"/>
  <c r="AC377"/>
  <c r="Z378"/>
  <c r="AA378"/>
  <c r="AB378"/>
  <c r="AC378"/>
  <c r="Z379"/>
  <c r="AA379"/>
  <c r="AB379"/>
  <c r="AC379"/>
  <c r="Z380"/>
  <c r="AA380"/>
  <c r="AB380"/>
  <c r="AC380"/>
  <c r="Z381"/>
  <c r="AA381"/>
  <c r="AB381"/>
  <c r="AC381"/>
  <c r="Z382"/>
  <c r="AA382"/>
  <c r="AB382"/>
  <c r="AC382"/>
  <c r="Z383"/>
  <c r="AA383"/>
  <c r="AB383"/>
  <c r="AC383"/>
  <c r="Z384"/>
  <c r="AA384"/>
  <c r="AB384"/>
  <c r="AC384"/>
  <c r="Z385"/>
  <c r="AA385"/>
  <c r="AB385"/>
  <c r="AC385"/>
  <c r="Z386"/>
  <c r="AA386"/>
  <c r="AB386"/>
  <c r="AC386"/>
  <c r="Z387"/>
  <c r="AA387"/>
  <c r="AB387"/>
  <c r="AC387"/>
  <c r="Z388"/>
  <c r="AA388"/>
  <c r="AB388"/>
  <c r="AC388"/>
  <c r="Z389"/>
  <c r="AA389"/>
  <c r="AB389"/>
  <c r="AC389"/>
  <c r="Z390"/>
  <c r="AA390"/>
  <c r="AB390"/>
  <c r="AC390"/>
  <c r="Z391"/>
  <c r="AA391"/>
  <c r="AB391"/>
  <c r="AC391"/>
  <c r="Z392"/>
  <c r="AA392"/>
  <c r="AB392"/>
  <c r="AC392"/>
  <c r="Z393"/>
  <c r="AA393"/>
  <c r="AB393"/>
  <c r="AC393"/>
  <c r="Z394"/>
  <c r="AA394"/>
  <c r="AB394"/>
  <c r="AC394"/>
  <c r="Z395"/>
  <c r="AA395"/>
  <c r="AB395"/>
  <c r="AC395"/>
  <c r="Z396"/>
  <c r="AA396"/>
  <c r="AB396"/>
  <c r="AC396"/>
  <c r="Z397"/>
  <c r="AA397"/>
  <c r="AB397"/>
  <c r="AC397"/>
  <c r="Z398"/>
  <c r="AA398"/>
  <c r="AB398"/>
  <c r="AC398"/>
  <c r="Z399"/>
  <c r="AA399"/>
  <c r="AB399"/>
  <c r="AC399"/>
  <c r="Z400"/>
  <c r="AA400"/>
  <c r="AB400"/>
  <c r="AC400"/>
  <c r="Z401"/>
  <c r="AA401"/>
  <c r="AB401"/>
  <c r="AC401"/>
  <c r="Z402"/>
  <c r="AA402"/>
  <c r="AB402"/>
  <c r="AC402"/>
  <c r="Z403"/>
  <c r="AA403"/>
  <c r="AB403"/>
  <c r="AC403"/>
  <c r="Z404"/>
  <c r="AA404"/>
  <c r="AB404"/>
  <c r="AC404"/>
  <c r="Z407"/>
  <c r="AA407"/>
  <c r="AB407"/>
  <c r="AC407"/>
  <c r="Z408"/>
  <c r="AA408"/>
  <c r="AB408"/>
  <c r="AC408"/>
  <c r="Z409"/>
  <c r="AA409"/>
  <c r="AB409"/>
  <c r="AC409"/>
  <c r="Z410"/>
  <c r="AA410"/>
  <c r="AB410"/>
  <c r="AC410"/>
  <c r="Z411"/>
  <c r="AA411"/>
  <c r="AB411"/>
  <c r="AC411"/>
  <c r="Z412"/>
  <c r="AA412"/>
  <c r="AB412"/>
  <c r="AC412"/>
  <c r="Z413"/>
  <c r="AA413"/>
  <c r="AB413"/>
  <c r="AC413"/>
  <c r="Z414"/>
  <c r="AA414"/>
  <c r="AB414"/>
  <c r="AC414"/>
  <c r="Z415"/>
  <c r="AA415"/>
  <c r="AB415"/>
  <c r="AC415"/>
  <c r="Z416"/>
  <c r="AA416"/>
  <c r="AB416"/>
  <c r="AC416"/>
  <c r="Z417"/>
  <c r="AA417"/>
  <c r="AB417"/>
  <c r="AC417"/>
  <c r="Z418"/>
  <c r="AA418"/>
  <c r="AB418"/>
  <c r="AC418"/>
  <c r="Z419"/>
  <c r="AA419"/>
  <c r="AB419"/>
  <c r="AC419"/>
  <c r="Z420"/>
  <c r="AA420"/>
  <c r="AB420"/>
  <c r="AC420"/>
  <c r="Z421"/>
  <c r="AA421"/>
  <c r="AB421"/>
  <c r="AC421"/>
  <c r="Z422"/>
  <c r="AA422"/>
  <c r="AB422"/>
  <c r="AC422"/>
  <c r="Z423"/>
  <c r="AA423"/>
  <c r="AB423"/>
  <c r="AC423"/>
  <c r="Z424"/>
  <c r="AA424"/>
  <c r="AB424"/>
  <c r="AC424"/>
  <c r="Z425"/>
  <c r="AA425"/>
  <c r="AB425"/>
  <c r="AC425"/>
  <c r="Z426"/>
  <c r="AA426"/>
  <c r="AB426"/>
  <c r="AC426"/>
  <c r="Z427"/>
  <c r="AA427"/>
  <c r="AB427"/>
  <c r="AC427"/>
  <c r="Z428"/>
  <c r="AA428"/>
  <c r="AB428"/>
  <c r="AC428"/>
  <c r="Z429"/>
  <c r="AA429"/>
  <c r="AB429"/>
  <c r="AC429"/>
  <c r="Z430"/>
  <c r="AA430"/>
  <c r="AB430"/>
  <c r="AC430"/>
  <c r="Z431"/>
  <c r="AA431"/>
  <c r="AB431"/>
  <c r="AC431"/>
  <c r="Z432"/>
  <c r="AA432"/>
  <c r="AB432"/>
  <c r="AC432"/>
  <c r="Z433"/>
  <c r="AA433"/>
  <c r="AB433"/>
  <c r="AC433"/>
  <c r="Z434"/>
  <c r="AA434"/>
  <c r="AB434"/>
  <c r="AC434"/>
  <c r="Z435"/>
  <c r="AA435"/>
  <c r="AB435"/>
  <c r="AC435"/>
  <c r="Z436"/>
  <c r="AA436"/>
  <c r="AB436"/>
  <c r="AC436"/>
  <c r="Z437"/>
  <c r="AA437"/>
  <c r="AB437"/>
  <c r="AC437"/>
  <c r="Z438"/>
  <c r="AA438"/>
  <c r="AB438"/>
  <c r="AC438"/>
  <c r="Z439"/>
  <c r="AA439"/>
  <c r="AB439"/>
  <c r="AC439"/>
  <c r="Z440"/>
  <c r="AA440"/>
  <c r="AB440"/>
  <c r="AC440"/>
  <c r="Z441"/>
  <c r="AA441"/>
  <c r="AB441"/>
  <c r="AC441"/>
  <c r="Z444"/>
  <c r="AA444"/>
  <c r="AB444"/>
  <c r="AC444"/>
  <c r="Z443"/>
  <c r="AA443"/>
  <c r="AB443"/>
  <c r="AC443"/>
  <c r="Z442"/>
  <c r="AA442"/>
  <c r="AB442"/>
  <c r="AC442"/>
  <c r="Z445"/>
  <c r="AA445"/>
  <c r="AB445"/>
  <c r="AC445"/>
  <c r="Z446"/>
  <c r="AA446"/>
  <c r="AB446"/>
  <c r="AC446"/>
  <c r="Z447"/>
  <c r="AA447"/>
  <c r="AB447"/>
  <c r="AC447"/>
  <c r="Z448"/>
  <c r="AA448"/>
  <c r="AB448"/>
  <c r="AC448"/>
  <c r="Z449"/>
  <c r="AA449"/>
  <c r="AB449"/>
  <c r="AC449"/>
  <c r="Z450"/>
  <c r="AA450"/>
  <c r="AB450"/>
  <c r="AC450"/>
  <c r="Z451"/>
  <c r="AA451"/>
  <c r="AB451"/>
  <c r="AC451"/>
  <c r="Z452"/>
  <c r="AA452"/>
  <c r="AB452"/>
  <c r="AC452"/>
  <c r="Z453"/>
  <c r="AA453"/>
  <c r="AB453"/>
  <c r="AC453"/>
  <c r="Z454"/>
  <c r="AA454"/>
  <c r="AB454"/>
  <c r="AC454"/>
  <c r="Z455"/>
  <c r="AA455"/>
  <c r="AB455"/>
  <c r="AC455"/>
  <c r="Z456"/>
  <c r="AA456"/>
  <c r="AB456"/>
  <c r="AC456"/>
  <c r="Z457"/>
  <c r="AA457"/>
  <c r="AB457"/>
  <c r="AC457"/>
  <c r="Z458"/>
  <c r="AA458"/>
  <c r="AB458"/>
  <c r="AC458"/>
  <c r="Z459"/>
  <c r="AA459"/>
  <c r="AB459"/>
  <c r="AC459"/>
  <c r="Z460"/>
  <c r="AA460"/>
  <c r="AB460"/>
  <c r="AC460"/>
  <c r="Z461"/>
  <c r="AA461"/>
  <c r="AB461"/>
  <c r="AC461"/>
  <c r="Z462"/>
  <c r="AA462"/>
  <c r="AB462"/>
  <c r="AC462"/>
  <c r="Z463"/>
  <c r="AA463"/>
  <c r="AB463"/>
  <c r="AC463"/>
  <c r="Z464"/>
  <c r="AA464"/>
  <c r="AB464"/>
  <c r="AC464"/>
  <c r="Z465"/>
  <c r="AA465"/>
  <c r="AB465"/>
  <c r="AC465"/>
  <c r="Z466"/>
  <c r="AA466"/>
  <c r="AB466"/>
  <c r="AC466"/>
  <c r="Z467"/>
  <c r="AA467"/>
  <c r="AB467"/>
  <c r="AC467"/>
  <c r="Z468"/>
  <c r="AA468"/>
  <c r="AB468"/>
  <c r="AC468"/>
  <c r="Z469"/>
  <c r="AA469"/>
  <c r="AB469"/>
  <c r="AC469"/>
  <c r="Z470"/>
  <c r="AA470"/>
  <c r="AB470"/>
  <c r="AC470"/>
  <c r="Z471"/>
  <c r="AA471"/>
  <c r="AB471"/>
  <c r="AC471"/>
  <c r="Z472"/>
  <c r="AA472"/>
  <c r="AB472"/>
  <c r="AC472"/>
  <c r="Z473"/>
  <c r="AA473"/>
  <c r="AB473"/>
  <c r="AC473"/>
  <c r="Z474"/>
  <c r="AA474"/>
  <c r="AB474"/>
  <c r="AC474"/>
  <c r="Z475"/>
  <c r="AA475"/>
  <c r="AB475"/>
  <c r="AC475"/>
  <c r="Z476"/>
  <c r="AA476"/>
  <c r="AB476"/>
  <c r="AC476"/>
  <c r="Z477"/>
  <c r="AA477"/>
  <c r="AB477"/>
  <c r="AC477"/>
  <c r="Z478"/>
  <c r="AA478"/>
  <c r="AB478"/>
  <c r="AC478"/>
  <c r="Z479"/>
  <c r="AA479"/>
  <c r="AB479"/>
  <c r="AC479"/>
  <c r="Z480"/>
  <c r="AA480"/>
  <c r="AB480"/>
  <c r="AC480"/>
  <c r="Z481"/>
  <c r="AA481"/>
  <c r="AB481"/>
  <c r="AC481"/>
  <c r="Z482"/>
  <c r="AA482"/>
  <c r="AB482"/>
  <c r="AC482"/>
  <c r="Z483"/>
  <c r="AA483"/>
  <c r="AB483"/>
  <c r="AC483"/>
  <c r="Z484"/>
  <c r="AA484"/>
  <c r="AB484"/>
  <c r="AC484"/>
  <c r="Z485"/>
  <c r="AA485"/>
  <c r="AB485"/>
  <c r="AC485"/>
  <c r="Z486"/>
  <c r="AA486"/>
  <c r="AB486"/>
  <c r="AC486"/>
  <c r="Z487"/>
  <c r="AA487"/>
  <c r="AB487"/>
  <c r="AC487"/>
  <c r="Z488"/>
  <c r="AA488"/>
  <c r="AB488"/>
  <c r="AC488"/>
  <c r="Z489"/>
  <c r="AA489"/>
  <c r="AB489"/>
  <c r="AC489"/>
  <c r="Z490"/>
  <c r="AA490"/>
  <c r="AB490"/>
  <c r="AC490"/>
  <c r="Z491"/>
  <c r="AA491"/>
  <c r="AB491"/>
  <c r="AC491"/>
  <c r="Z492"/>
  <c r="AA492"/>
  <c r="AB492"/>
  <c r="AC492"/>
  <c r="Z493"/>
  <c r="AA493"/>
  <c r="AB493"/>
  <c r="AC493"/>
  <c r="Z494"/>
  <c r="AA494"/>
  <c r="AB494"/>
  <c r="AC494"/>
  <c r="Z495"/>
  <c r="AA495"/>
  <c r="AB495"/>
  <c r="AC495"/>
  <c r="Z496"/>
  <c r="AA496"/>
  <c r="AB496"/>
  <c r="AC496"/>
  <c r="Z497"/>
  <c r="AA497"/>
  <c r="AB497"/>
  <c r="AC497"/>
  <c r="Z498"/>
  <c r="AA498"/>
  <c r="AB498"/>
  <c r="AC498"/>
  <c r="Z499"/>
  <c r="AA499"/>
  <c r="AB499"/>
  <c r="AC499"/>
  <c r="Z500"/>
  <c r="AA500"/>
  <c r="AB500"/>
  <c r="AC500"/>
  <c r="Z501"/>
  <c r="AA501"/>
  <c r="AB501"/>
  <c r="AC501"/>
  <c r="Z502"/>
  <c r="AA502"/>
  <c r="AB502"/>
  <c r="AC502"/>
  <c r="Z503"/>
  <c r="AA503"/>
  <c r="AB503"/>
  <c r="AC503"/>
  <c r="Z504"/>
  <c r="AA504"/>
  <c r="AB504"/>
  <c r="AC504"/>
  <c r="Z505"/>
  <c r="AA505"/>
  <c r="AB505"/>
  <c r="AC505"/>
  <c r="Z506"/>
  <c r="AA506"/>
  <c r="AB506"/>
  <c r="AC506"/>
  <c r="Z507"/>
  <c r="AA507"/>
  <c r="AB507"/>
  <c r="AC507"/>
  <c r="Z508"/>
  <c r="AA508"/>
  <c r="AB508"/>
  <c r="AC508"/>
  <c r="Z509"/>
  <c r="AA509"/>
  <c r="AB509"/>
  <c r="AC509"/>
  <c r="Z510"/>
  <c r="AA510"/>
  <c r="AB510"/>
  <c r="AC510"/>
  <c r="Z511"/>
  <c r="AA511"/>
  <c r="AB511"/>
  <c r="AC511"/>
  <c r="Z512"/>
  <c r="AA512"/>
  <c r="AB512"/>
  <c r="AC512"/>
  <c r="Z513"/>
  <c r="AA513"/>
  <c r="AB513"/>
  <c r="AC513"/>
  <c r="Z514"/>
  <c r="AA514"/>
  <c r="AB514"/>
  <c r="AC514"/>
  <c r="Z515"/>
  <c r="AA515"/>
  <c r="AB515"/>
  <c r="AC515"/>
  <c r="Z516"/>
  <c r="AA516"/>
  <c r="AB516"/>
  <c r="AC516"/>
  <c r="Z517"/>
  <c r="AA517"/>
  <c r="AB517"/>
  <c r="AC517"/>
  <c r="Z518"/>
  <c r="AA518"/>
  <c r="AB518"/>
  <c r="AC518"/>
  <c r="Z519"/>
  <c r="AA519"/>
  <c r="AB519"/>
  <c r="AC519"/>
  <c r="Z520"/>
  <c r="AA520"/>
  <c r="AB520"/>
  <c r="AC520"/>
  <c r="Z521"/>
  <c r="AA521"/>
  <c r="AB521"/>
  <c r="AC521"/>
  <c r="Z522"/>
  <c r="AA522"/>
  <c r="AB522"/>
  <c r="AC522"/>
  <c r="Z523"/>
  <c r="AA523"/>
  <c r="AB523"/>
  <c r="AC523"/>
  <c r="Z524"/>
  <c r="AA524"/>
  <c r="AB524"/>
  <c r="AC524"/>
  <c r="Z525"/>
  <c r="AA525"/>
  <c r="AB525"/>
  <c r="AC525"/>
  <c r="Z526"/>
  <c r="AA526"/>
  <c r="AB526"/>
  <c r="AC526"/>
  <c r="Z527"/>
  <c r="AA527"/>
  <c r="AB527"/>
  <c r="AC527"/>
  <c r="Z528"/>
  <c r="AA528"/>
  <c r="AB528"/>
  <c r="AC528"/>
  <c r="Z529"/>
  <c r="AA529"/>
  <c r="AB529"/>
  <c r="AC529"/>
  <c r="Z530"/>
  <c r="AA530"/>
  <c r="AB530"/>
  <c r="AC530"/>
  <c r="Z531"/>
  <c r="AA531"/>
  <c r="AB531"/>
  <c r="AC531"/>
  <c r="Z532"/>
  <c r="AA532"/>
  <c r="AB532"/>
  <c r="AC532"/>
  <c r="Z533"/>
  <c r="AA533"/>
  <c r="AB533"/>
  <c r="AC533"/>
  <c r="Z534"/>
  <c r="AA534"/>
  <c r="AB534"/>
  <c r="AC534"/>
  <c r="Z535"/>
  <c r="AA535"/>
  <c r="AB535"/>
  <c r="AC535"/>
  <c r="Z536"/>
  <c r="AA536"/>
  <c r="AB536"/>
  <c r="AC536"/>
  <c r="Z537"/>
  <c r="AA537"/>
  <c r="AB537"/>
  <c r="AC537"/>
  <c r="Z538"/>
  <c r="AA538"/>
  <c r="AB538"/>
  <c r="AC538"/>
  <c r="Z539"/>
  <c r="AA539"/>
  <c r="AB539"/>
  <c r="AC539"/>
  <c r="Z540"/>
  <c r="AA540"/>
  <c r="AB540"/>
  <c r="AC540"/>
  <c r="Z541"/>
  <c r="AA541"/>
  <c r="AB541"/>
  <c r="AC541"/>
  <c r="Z542"/>
  <c r="AA542"/>
  <c r="AB542"/>
  <c r="AC542"/>
  <c r="Z543"/>
  <c r="AA543"/>
  <c r="AB543"/>
  <c r="AC543"/>
  <c r="Z544"/>
  <c r="AA544"/>
  <c r="AB544"/>
  <c r="AC544"/>
  <c r="Z545"/>
  <c r="AA545"/>
  <c r="AB545"/>
  <c r="AC545"/>
  <c r="Z546"/>
  <c r="AA546"/>
  <c r="AB546"/>
  <c r="AC546"/>
  <c r="Z547"/>
  <c r="AA547"/>
  <c r="AB547"/>
  <c r="AC547"/>
  <c r="Z548"/>
  <c r="AA548"/>
  <c r="AB548"/>
  <c r="AC548"/>
  <c r="Z549"/>
  <c r="AA549"/>
  <c r="AB549"/>
  <c r="AC549"/>
  <c r="Z550"/>
  <c r="AA550"/>
  <c r="AB550"/>
  <c r="AC550"/>
  <c r="Z551"/>
  <c r="AA551"/>
  <c r="AB551"/>
  <c r="AC551"/>
  <c r="Z552"/>
  <c r="AA552"/>
  <c r="AB552"/>
  <c r="AC552"/>
  <c r="Z553"/>
  <c r="AA553"/>
  <c r="AB553"/>
  <c r="AC553"/>
  <c r="Z554"/>
  <c r="AA554"/>
  <c r="AB554"/>
  <c r="AC554"/>
  <c r="Z555"/>
  <c r="AA555"/>
  <c r="AB555"/>
  <c r="AC555"/>
  <c r="Z556"/>
  <c r="AA556"/>
  <c r="AB556"/>
  <c r="AC556"/>
  <c r="Z557"/>
  <c r="AA557"/>
  <c r="AB557"/>
  <c r="AC557"/>
  <c r="Z558"/>
  <c r="AA558"/>
  <c r="AB558"/>
  <c r="AC558"/>
  <c r="Z559"/>
  <c r="AA559"/>
  <c r="AB559"/>
  <c r="AC559"/>
  <c r="Z560"/>
  <c r="AA560"/>
  <c r="AB560"/>
  <c r="AC560"/>
  <c r="Z561"/>
  <c r="AA561"/>
  <c r="AB561"/>
  <c r="AC561"/>
  <c r="Z562"/>
  <c r="AA562"/>
  <c r="AB562"/>
  <c r="AC562"/>
  <c r="Z563"/>
  <c r="AA563"/>
  <c r="AB563"/>
  <c r="AC563"/>
  <c r="Z564"/>
  <c r="AA564"/>
  <c r="AB564"/>
  <c r="AC564"/>
  <c r="Z565"/>
  <c r="AA565"/>
  <c r="AB565"/>
  <c r="AC565"/>
  <c r="Z566"/>
  <c r="AA566"/>
  <c r="AB566"/>
  <c r="AC566"/>
  <c r="Z567"/>
  <c r="AA567"/>
  <c r="AB567"/>
  <c r="AC567"/>
  <c r="Z568"/>
  <c r="AA568"/>
  <c r="AB568"/>
  <c r="AC568"/>
  <c r="Z569"/>
  <c r="AA569"/>
  <c r="AB569"/>
  <c r="AC569"/>
  <c r="Z570"/>
  <c r="AA570"/>
  <c r="AB570"/>
  <c r="AC570"/>
  <c r="Z571"/>
  <c r="AA571"/>
  <c r="AB571"/>
  <c r="AC571"/>
  <c r="Z572"/>
  <c r="AA572"/>
  <c r="AB572"/>
  <c r="AC572"/>
  <c r="Z573"/>
  <c r="AA573"/>
  <c r="AB573"/>
  <c r="AC573"/>
  <c r="Z574"/>
  <c r="AA574"/>
  <c r="AB574"/>
  <c r="AC574"/>
  <c r="Z577"/>
  <c r="AA577"/>
  <c r="AB577"/>
  <c r="AC577"/>
  <c r="Z578"/>
  <c r="AA578"/>
  <c r="AB578"/>
  <c r="AC578"/>
  <c r="Z579"/>
  <c r="AA579"/>
  <c r="AB579"/>
  <c r="AC579"/>
  <c r="Z580"/>
  <c r="AA580"/>
  <c r="AB580"/>
  <c r="AC580"/>
  <c r="Z582"/>
  <c r="AA582"/>
  <c r="AB582"/>
  <c r="AC582"/>
  <c r="Z584"/>
  <c r="AA584"/>
  <c r="AB584"/>
  <c r="AC584"/>
  <c r="Z585"/>
  <c r="AA585"/>
  <c r="AB585"/>
  <c r="AC585"/>
  <c r="Z586"/>
  <c r="AA586"/>
  <c r="AB586"/>
  <c r="AC586"/>
  <c r="Z587"/>
  <c r="AA587"/>
  <c r="AB587"/>
  <c r="AC587"/>
  <c r="Z588"/>
  <c r="AA588"/>
  <c r="AB588"/>
  <c r="AC588"/>
  <c r="Z589"/>
  <c r="AA589"/>
  <c r="AB589"/>
  <c r="AC589"/>
  <c r="Z590"/>
  <c r="AA590"/>
  <c r="AB590"/>
  <c r="AC590"/>
  <c r="Z592"/>
  <c r="AA592"/>
  <c r="AB592"/>
  <c r="AC592"/>
  <c r="Z594"/>
  <c r="AA594"/>
  <c r="AB594"/>
  <c r="AC594"/>
  <c r="Z595"/>
  <c r="AA595"/>
  <c r="AB595"/>
  <c r="AC595"/>
  <c r="Z596"/>
  <c r="AA596"/>
  <c r="AB596"/>
  <c r="AC596"/>
  <c r="Z597"/>
  <c r="AA597"/>
  <c r="AB597"/>
  <c r="AC597"/>
  <c r="Z598"/>
  <c r="AA598"/>
  <c r="AB598"/>
  <c r="AC598"/>
  <c r="Z599"/>
  <c r="AA599"/>
  <c r="AB599"/>
  <c r="AC599"/>
  <c r="Z600"/>
  <c r="AA600"/>
  <c r="AB600"/>
  <c r="AC600"/>
  <c r="Z601"/>
  <c r="AA601"/>
  <c r="AB601"/>
  <c r="AC601"/>
  <c r="Z602"/>
  <c r="AA602"/>
  <c r="AB602"/>
  <c r="AC602"/>
  <c r="Z603"/>
  <c r="AA603"/>
  <c r="AB603"/>
  <c r="AC603"/>
  <c r="Z604"/>
  <c r="AA604"/>
  <c r="AB604"/>
  <c r="AC604"/>
  <c r="Z605"/>
  <c r="AA605"/>
  <c r="AB605"/>
  <c r="AC605"/>
  <c r="Z606"/>
  <c r="AA606"/>
  <c r="AB606"/>
  <c r="AC606"/>
  <c r="Z607"/>
  <c r="AA607"/>
  <c r="AB607"/>
  <c r="AC607"/>
  <c r="Z608"/>
  <c r="AA608"/>
  <c r="AB608"/>
  <c r="AC608"/>
  <c r="Z609"/>
  <c r="AA609"/>
  <c r="AB609"/>
  <c r="AC609"/>
  <c r="Z610"/>
  <c r="AA610"/>
  <c r="AB610"/>
  <c r="AC610"/>
  <c r="Z611"/>
  <c r="AA611"/>
  <c r="AB611"/>
  <c r="AC611"/>
  <c r="Z612"/>
  <c r="AA612"/>
  <c r="AB612"/>
  <c r="AC612"/>
  <c r="Z613"/>
  <c r="AA613"/>
  <c r="AB613"/>
  <c r="AC613"/>
  <c r="Z614"/>
  <c r="AA614"/>
  <c r="AB614"/>
  <c r="AC614"/>
  <c r="Z615"/>
  <c r="AA615"/>
  <c r="AB615"/>
  <c r="AC615"/>
  <c r="Z616"/>
  <c r="AA616"/>
  <c r="AB616"/>
  <c r="AC616"/>
  <c r="Z617"/>
  <c r="AA617"/>
  <c r="AB617"/>
  <c r="AC617"/>
  <c r="Z618"/>
  <c r="AA618"/>
  <c r="AB618"/>
  <c r="AC618"/>
  <c r="Z619"/>
  <c r="AA619"/>
  <c r="AB619"/>
  <c r="AC619"/>
  <c r="Z620"/>
  <c r="AA620"/>
  <c r="AB620"/>
  <c r="AC620"/>
  <c r="Z621"/>
  <c r="AA621"/>
  <c r="AB621"/>
  <c r="AC621"/>
  <c r="Z622"/>
  <c r="AA622"/>
  <c r="AB622"/>
  <c r="AC622"/>
  <c r="Z623"/>
  <c r="AA623"/>
  <c r="AB623"/>
  <c r="AC623"/>
  <c r="Z624"/>
  <c r="AA624"/>
  <c r="AB624"/>
  <c r="AC624"/>
  <c r="Z625"/>
  <c r="AA625"/>
  <c r="AB625"/>
  <c r="AC625"/>
  <c r="Z626"/>
  <c r="AA626"/>
  <c r="AB626"/>
  <c r="AC626"/>
  <c r="Z627"/>
  <c r="AA627"/>
  <c r="AB627"/>
  <c r="AC627"/>
  <c r="Z628"/>
  <c r="AA628"/>
  <c r="AB628"/>
  <c r="AC628"/>
  <c r="Z629"/>
  <c r="AA629"/>
  <c r="AB629"/>
  <c r="AC629"/>
  <c r="Z630"/>
  <c r="AA630"/>
  <c r="AB630"/>
  <c r="AC630"/>
  <c r="Z631"/>
  <c r="AA631"/>
  <c r="AB631"/>
  <c r="AC631"/>
  <c r="Z632"/>
  <c r="AA632"/>
  <c r="AB632"/>
  <c r="AC632"/>
  <c r="Z633"/>
  <c r="AA633"/>
  <c r="AB633"/>
  <c r="AC633"/>
  <c r="Z634"/>
  <c r="AA634"/>
  <c r="AB634"/>
  <c r="AC634"/>
  <c r="Z635"/>
  <c r="AA635"/>
  <c r="AB635"/>
  <c r="AC635"/>
  <c r="Z636"/>
  <c r="AA636"/>
  <c r="AB636"/>
  <c r="AC636"/>
  <c r="Z637"/>
  <c r="AA637"/>
  <c r="AB637"/>
  <c r="AC637"/>
  <c r="Z638"/>
  <c r="AA638"/>
  <c r="AB638"/>
  <c r="AC638"/>
  <c r="Z639"/>
  <c r="AA639"/>
  <c r="AB639"/>
  <c r="AC639"/>
  <c r="Z640"/>
  <c r="AA640"/>
  <c r="AB640"/>
  <c r="AC640"/>
  <c r="Z641"/>
  <c r="AA641"/>
  <c r="AB641"/>
  <c r="AC641"/>
  <c r="Z642"/>
  <c r="AA642"/>
  <c r="AB642"/>
  <c r="AC642"/>
  <c r="Z643"/>
  <c r="AA643"/>
  <c r="AB643"/>
  <c r="AC643"/>
  <c r="Z644"/>
  <c r="AA644"/>
  <c r="AB644"/>
  <c r="AC644"/>
  <c r="Z645"/>
  <c r="AA645"/>
  <c r="AB645"/>
  <c r="AC645"/>
  <c r="Z646"/>
  <c r="AA646"/>
  <c r="AB646"/>
  <c r="AC646"/>
  <c r="Z647"/>
  <c r="AA647"/>
  <c r="AB647"/>
  <c r="AC647"/>
  <c r="Z648"/>
  <c r="AA648"/>
  <c r="AB648"/>
  <c r="AC648"/>
  <c r="Z649"/>
  <c r="AA649"/>
  <c r="AB649"/>
  <c r="AC649"/>
  <c r="Z650"/>
  <c r="AA650"/>
  <c r="AB650"/>
  <c r="AC650"/>
  <c r="Z651"/>
  <c r="AA651"/>
  <c r="AB651"/>
  <c r="AC651"/>
  <c r="Z652"/>
  <c r="AA652"/>
  <c r="AB652"/>
  <c r="AC652"/>
  <c r="Z653"/>
  <c r="AA653"/>
  <c r="AB653"/>
  <c r="AC653"/>
  <c r="Z654"/>
  <c r="AA654"/>
  <c r="AB654"/>
  <c r="AC654"/>
  <c r="Z655"/>
  <c r="AA655"/>
  <c r="AB655"/>
  <c r="AC655"/>
  <c r="Z656"/>
  <c r="AA656"/>
  <c r="AB656"/>
  <c r="AC656"/>
  <c r="Z657"/>
  <c r="AA657"/>
  <c r="AB657"/>
  <c r="AC657"/>
  <c r="Z658"/>
  <c r="AA658"/>
  <c r="AB658"/>
  <c r="AC658"/>
  <c r="Z659"/>
  <c r="AA659"/>
  <c r="AB659"/>
  <c r="AC659"/>
  <c r="Z660"/>
  <c r="AA660"/>
  <c r="AB660"/>
  <c r="AC660"/>
  <c r="Z661"/>
  <c r="AA661"/>
  <c r="AB661"/>
  <c r="AC661"/>
  <c r="Z662"/>
  <c r="AA662"/>
  <c r="AB662"/>
  <c r="AC662"/>
  <c r="Z663"/>
  <c r="AA663"/>
  <c r="AB663"/>
  <c r="AC663"/>
  <c r="Z664"/>
  <c r="AA664"/>
  <c r="AB664"/>
  <c r="AC664"/>
  <c r="Z665"/>
  <c r="AA665"/>
  <c r="AB665"/>
  <c r="AC665"/>
  <c r="Z666"/>
  <c r="AA666"/>
  <c r="AB666"/>
  <c r="AC666"/>
  <c r="Z667"/>
  <c r="AA667"/>
  <c r="AB667"/>
  <c r="AC667"/>
  <c r="Z668"/>
  <c r="AA668"/>
  <c r="AB668"/>
  <c r="AC668"/>
  <c r="Z669"/>
  <c r="AA669"/>
  <c r="AB669"/>
  <c r="AC669"/>
  <c r="Z670"/>
  <c r="AA670"/>
  <c r="AB670"/>
  <c r="AC670"/>
  <c r="Z671"/>
  <c r="AA671"/>
  <c r="AB671"/>
  <c r="AC671"/>
  <c r="Z672"/>
  <c r="AA672"/>
  <c r="AB672"/>
  <c r="AC672"/>
  <c r="AA5"/>
  <c r="AB5"/>
  <c r="AC5"/>
</calcChain>
</file>

<file path=xl/sharedStrings.xml><?xml version="1.0" encoding="utf-8"?>
<sst xmlns="http://schemas.openxmlformats.org/spreadsheetml/2006/main" count="2831" uniqueCount="538">
  <si>
    <t>หนองน้ำเขียว - ปางเคาะ</t>
  </si>
  <si>
    <t>แยกบ้านฝ้าย - ร้องกวาง</t>
  </si>
  <si>
    <t>ปางกุ่ม - วังชิ้น</t>
  </si>
  <si>
    <t>นาปลากั้ง - วังชิ้น</t>
  </si>
  <si>
    <t>ทางเข้าสถานีรถไฟเด่นชัย</t>
  </si>
  <si>
    <t>ทางเข้าเมืองแพร่</t>
  </si>
  <si>
    <t>พาน - สบห้วย</t>
  </si>
  <si>
    <t>สบห้วย - เชียงราย</t>
  </si>
  <si>
    <t>เชียงราย - บ้านเด่น</t>
  </si>
  <si>
    <t>บ้านเด่น - แม่คำ</t>
  </si>
  <si>
    <t>แม่คำ - แม่สาย</t>
  </si>
  <si>
    <t>เมืองงาม - แม่จัน</t>
  </si>
  <si>
    <t>แม่สรวย - สันป่าสัก</t>
  </si>
  <si>
    <t>ทางเลี่ยงเมืองแม่สาย</t>
  </si>
  <si>
    <t>เชียงราย - โป่งเกลือ</t>
  </si>
  <si>
    <t>ขุนแจ๋ - เวียงป่าเป้า</t>
  </si>
  <si>
    <t>จำบอน - เหมืองง่า</t>
  </si>
  <si>
    <t>ทางเข้าพระบรมาตุเจดีย์ศรีนครินทร์ฯ</t>
  </si>
  <si>
    <t>ห้วยไคร้ - ห้วยน้ำขุ่น</t>
  </si>
  <si>
    <t>สถานีเพาะเลี้ยงสัตว์ป่าดอยตุง - วัดพระธาตุดอยตุง</t>
  </si>
  <si>
    <t>ทางเข้าพระธาตุดอยตุง</t>
  </si>
  <si>
    <t>ทางเข้าห้วยค้อนก้อม</t>
  </si>
  <si>
    <t>ทางเข้าท่าอากาศยานแม่ฟ้าหลวง เชียงราย</t>
  </si>
  <si>
    <t>แม่กา - แยกประตูชัย</t>
  </si>
  <si>
    <t>แยกประตูชัย - พาน</t>
  </si>
  <si>
    <t>บ้านวัง - ห้วยงิ้ว</t>
  </si>
  <si>
    <t>บ้านปิน - เชียงม่วน</t>
  </si>
  <si>
    <t>ทางเข้าแม่ใจ</t>
  </si>
  <si>
    <t>เวียงสา - ดอนไชย</t>
  </si>
  <si>
    <t>ดอนไชย - ผาเวียง</t>
  </si>
  <si>
    <t>ผาเวียง - ปากนาย</t>
  </si>
  <si>
    <t>น้ำใส - น้ำตวง</t>
  </si>
  <si>
    <t>โป่งเกลือ - บ้านปล้อง</t>
  </si>
  <si>
    <t>กิ่วพร้าว - ท่าข้าวเปลือก</t>
  </si>
  <si>
    <t>ท่าข้าวเปลือก - ห้วยช้างลอด</t>
  </si>
  <si>
    <t>ห้วยช้างลอด - แก่นใต้</t>
  </si>
  <si>
    <t>ทรายกาด - บ้านลุง</t>
  </si>
  <si>
    <t>ป่ามื่น - แม่ต๋ำน้อย</t>
  </si>
  <si>
    <t>พวงพยอม - แม่ลอยไร่</t>
  </si>
  <si>
    <t>หลักลาย - บ้านเวร</t>
  </si>
  <si>
    <t>บ้านเวร - ห้วยโก๋น</t>
  </si>
  <si>
    <t>เชียงกลาง - หางทุ่ง</t>
  </si>
  <si>
    <t>แม่สะนาน - ผักเฮือก</t>
  </si>
  <si>
    <t>ตีนตก - บ้านมอน</t>
  </si>
  <si>
    <t>คำพอก - มุกดาหาร</t>
  </si>
  <si>
    <t>ย้อมพัฒนา - นาโพธิ์</t>
  </si>
  <si>
    <t>นาโพธิ์ - ห้วยสะแบก</t>
  </si>
  <si>
    <t>ทางเลี่ยงเมืองมุกดาหาร</t>
  </si>
  <si>
    <t>ทางเข้าสะพานข้ามแม่น้ำโขงที่มุกดาหาร</t>
  </si>
  <si>
    <t>มุกดาหาร - นาสีนวน</t>
  </si>
  <si>
    <t>ดอนพัฒนา - โสกแมว</t>
  </si>
  <si>
    <t>สงเปือย - โนนตูม</t>
  </si>
  <si>
    <t>สี่แยกสมเด็จ - คำพอก</t>
  </si>
  <si>
    <t>สูงเนิน - ดอนเชียงบาน</t>
  </si>
  <si>
    <t>ดอนเชียงบาน - โชคอำนวย</t>
  </si>
  <si>
    <t>สมเด็จ - ภูพาน</t>
  </si>
  <si>
    <t>ภูพาน - นาคำ</t>
  </si>
  <si>
    <t>ทางเข้าสนามเฮลิคอปเตอร์</t>
  </si>
  <si>
    <t>ทางเลี่ยงเมืองสกลนคร</t>
  </si>
  <si>
    <t>บ้านยา - สว่างแดนดิน</t>
  </si>
  <si>
    <t>พังโคน - เดื่อศรีคันไชย</t>
  </si>
  <si>
    <t>เดื่อศรีคันไชย - หนองแวง</t>
  </si>
  <si>
    <t>สว่างแดนดิน - โคกสี</t>
  </si>
  <si>
    <t>โคกสี - หนองแวง</t>
  </si>
  <si>
    <t>ลำน้ำสงคราม - หนามแท่ง</t>
  </si>
  <si>
    <t>เจริญศิลป์ - นาบัว</t>
  </si>
  <si>
    <t>หนองแวง - ท่ากกแดง</t>
  </si>
  <si>
    <t>ท่ากกแดง - บึงกาฬ</t>
  </si>
  <si>
    <t>เหล่าผักใส - ท่าห้วยหลัว</t>
  </si>
  <si>
    <t>ทางเข้าบ้านมาย</t>
  </si>
  <si>
    <t>ท่าห้วยหลัว - กุดเรือคำ</t>
  </si>
  <si>
    <t>พรเจริญ - โซ่พิสัย</t>
  </si>
  <si>
    <t>หนองกา - คำตากล้า</t>
  </si>
  <si>
    <t>โชคอำนวย-กุรุคุ</t>
  </si>
  <si>
    <t>กุรุคุ - นครพนม</t>
  </si>
  <si>
    <t>นาพระชัย - ท่าอุเทน</t>
  </si>
  <si>
    <t>ท่าอุเทน - นครพนม</t>
  </si>
  <si>
    <t>นครพนม - ธาตุพนม</t>
  </si>
  <si>
    <t>ธาตุพนม - บ้านต้อง</t>
  </si>
  <si>
    <t>บ้านต้อง - ย้อมพัฒนา</t>
  </si>
  <si>
    <t>นาแก - บ้านต้อง</t>
  </si>
  <si>
    <t>ทางเลี่ยงเมืองนครพนม</t>
  </si>
  <si>
    <t>ทางเข้าสะพานแม่น้ำโขงที่นครพนม</t>
  </si>
  <si>
    <t>นาแก - หนองฮี</t>
  </si>
  <si>
    <t>หนองฮี - หนองญาติ</t>
  </si>
  <si>
    <t>โคกศรีทอง - ต้นแหน</t>
  </si>
  <si>
    <t>น้ำสวย - สะพานมิตรภาพที่หนองคาย(เขตแดนไทย/ลาว)</t>
  </si>
  <si>
    <t>หนองคาย - ปากสวย</t>
  </si>
  <si>
    <t>การเคหะแห่งชาติ - หนองคาย</t>
  </si>
  <si>
    <t>หนองคาย - หนองบัว</t>
  </si>
  <si>
    <t>หนองบัว - ท่าบ่อ</t>
  </si>
  <si>
    <t>หนองคาย - ด่านพรมแดนสะพานมิตรภาพไทย/ลาว</t>
  </si>
  <si>
    <t>ศรีเชียงใหม่  -  ห้วยทอน</t>
  </si>
  <si>
    <t>โสกกล้า  -  สังคม</t>
  </si>
  <si>
    <t>ท่าพระ - ขอนแก่น</t>
  </si>
  <si>
    <t>ขอนแก่น - หินลาด</t>
  </si>
  <si>
    <t>หินลาด - โนนสะอาด</t>
  </si>
  <si>
    <t>บ้านฝาง - ขอนแก่น</t>
  </si>
  <si>
    <t>ขอนแก่น - พรหมนิมิตร</t>
  </si>
  <si>
    <t>พรหมนิมิตร - ห้วยสีดา</t>
  </si>
  <si>
    <t>ถนนวงแหวนรอบเมืองขอนแก่นด้านทิศตะวันตก</t>
  </si>
  <si>
    <t>ถนนวงแหวนรอบเมืองขอนแก่นด้านทิศตะวันออก</t>
  </si>
  <si>
    <t>บ้านทุ่ม - มัญจาคีรี</t>
  </si>
  <si>
    <t>ขอนแก่น - บ้านสะอาด</t>
  </si>
  <si>
    <t>กุดกว้าง - เมืองเก่า</t>
  </si>
  <si>
    <t>ทางเข้าพุทธมณฑลอีสาน</t>
  </si>
  <si>
    <t>โนนสะอาด - น้ำฆ้อง</t>
  </si>
  <si>
    <t>น้ำฆ้อง - อุดรธานี</t>
  </si>
  <si>
    <t>อุดรธานี - น้ำสวย</t>
  </si>
  <si>
    <t>อุดรธานี - หนองขาม</t>
  </si>
  <si>
    <t>อุดรธานี - นิคมเชียงพิณ</t>
  </si>
  <si>
    <t>ถนนวงแหวนรอบเมืองอุดรธานีด้านทิศตะวันตก</t>
  </si>
  <si>
    <t>ถนนวงแหวนรอบเมืองอุดรธานีด้านทิศตะวันออก</t>
  </si>
  <si>
    <t>บ้านผือ - ข้าวสาร</t>
  </si>
  <si>
    <t>ทางเข้าสนามบินกองทัพอากาศ</t>
  </si>
  <si>
    <t>หนองขาม - หนองหาน</t>
  </si>
  <si>
    <t>หนองหาน - บ้านยา</t>
  </si>
  <si>
    <t>ทางเข้าหนองหาน</t>
  </si>
  <si>
    <t>หนองบัวโคก  -  บ้านลี่</t>
  </si>
  <si>
    <t>บ้านลี่  -  สี่แยกโรงต้ม</t>
  </si>
  <si>
    <t>สี่แยกโรงต้ม - ช่องสามหมอ</t>
  </si>
  <si>
    <t>ชัยภูมิ  -  ห้วยยางคำ</t>
  </si>
  <si>
    <t>ทางเข้าเมืองชัยภูมิ</t>
  </si>
  <si>
    <t>ห้วยซำมะคาว - ชุมแพ</t>
  </si>
  <si>
    <t>ชุมแพ - แยกไปภูเวียง</t>
  </si>
  <si>
    <t>แยกไปภูเวียง - บ้านฝาง</t>
  </si>
  <si>
    <t>ทางเข้าเขื่อนจุฬาภรณ์</t>
  </si>
  <si>
    <t>หนองแวงโสกพระ - พล</t>
  </si>
  <si>
    <t>พล - บ้านไผ่</t>
  </si>
  <si>
    <t>บ้านไผ่  - ท่าพระ</t>
  </si>
  <si>
    <t>บ้านไผ่  - ไพศาล</t>
  </si>
  <si>
    <t>บ้านไผ่ - มัญจาคีรี</t>
  </si>
  <si>
    <t>มัญจาคีรี - ห้วยสามหมอ</t>
  </si>
  <si>
    <t>พล - ลำชี</t>
  </si>
  <si>
    <t>ดอนหัน - ท่านางแนว</t>
  </si>
  <si>
    <t>ทางเข้าบ้านไผ่</t>
  </si>
  <si>
    <t>แยกอนุสาวรีย์พ่อขุนผาเมือง - น้ำดุก</t>
  </si>
  <si>
    <t>น้ำดุก - ห้วยซำมะคาว</t>
  </si>
  <si>
    <t>วังชมภู - บุ่งน้ำเต้า</t>
  </si>
  <si>
    <t>บุ่งน้ำเต้า - สักหลง</t>
  </si>
  <si>
    <t>สักหลง - ด่านดู่</t>
  </si>
  <si>
    <t>หล่มเก่า - วังบาล</t>
  </si>
  <si>
    <t>ตาวตาด - ตาดกลอย</t>
  </si>
  <si>
    <t>ทุ่งสมอ - แคมป์สน</t>
  </si>
  <si>
    <t>โคกมน - อีเลิศ</t>
  </si>
  <si>
    <t>ห้วยมะเขือ - โจ๊ะโหวะ</t>
  </si>
  <si>
    <t>โจ๊ะโหวะ - อุทยานแห่งชาติภูหินร่องกล้า</t>
  </si>
  <si>
    <t>สักหลง - วังมล</t>
  </si>
  <si>
    <t>โคกหนองม่วง - หล่มสัก</t>
  </si>
  <si>
    <t>หล่มสัก - สักหลง</t>
  </si>
  <si>
    <t>สะเดาะพง - เล่ากี่</t>
  </si>
  <si>
    <t>คลองกระจัง - ศรีเทพ</t>
  </si>
  <si>
    <t>ศรีเทพ - ซับสมอทอด</t>
  </si>
  <si>
    <t>ซับสมอทอด - หนองไผ่</t>
  </si>
  <si>
    <t>หนองไผ่ - นาเฉลียง</t>
  </si>
  <si>
    <t>นาเฉลียง - วังชมภู</t>
  </si>
  <si>
    <t>ทางเข้าวังชมพู</t>
  </si>
  <si>
    <t>ภูสวรรค์ - เลย</t>
  </si>
  <si>
    <t>วังสำราญ - วังสะพุง</t>
  </si>
  <si>
    <t>ธาตุจอมศรี - ชมเจริญ</t>
  </si>
  <si>
    <t>ไร่ทาม - วังแคน</t>
  </si>
  <si>
    <t>หนองหิน - เอราวัณ</t>
  </si>
  <si>
    <t>ด่านดู่ - โคกงาม</t>
  </si>
  <si>
    <t>โคกงาม - หนองบง</t>
  </si>
  <si>
    <t>หนองบง - ภูสวรรค์</t>
  </si>
  <si>
    <t>โป่งชี - ด่านซ้าย</t>
  </si>
  <si>
    <t>นิคมเชียงพิณ - หนองบัวลำภู</t>
  </si>
  <si>
    <t>หนองบัวลำภู - นาคำไฮ</t>
  </si>
  <si>
    <t>นาคำไฮ - วังสำราญ</t>
  </si>
  <si>
    <t>ศรีบุญเมือง - วังหมื่น</t>
  </si>
  <si>
    <t>วังหมื่น - หนอบัวลำภู</t>
  </si>
  <si>
    <t>ห้วยน้ำเงิน - เมืองใหม่</t>
  </si>
  <si>
    <t>นาคำไฮ - หนองแวง</t>
  </si>
  <si>
    <t>หนองบัวลำภู - เขื่อนอุบลรัตน์</t>
  </si>
  <si>
    <t>ตาฮะ - ท่าตูม</t>
  </si>
  <si>
    <t>สุรินทร์ - ปราสาท</t>
  </si>
  <si>
    <t>ลำน้ำชี - สุรินทร์</t>
  </si>
  <si>
    <t>ศีขรภูมิ - สำโรงทาบ</t>
  </si>
  <si>
    <t>สำโรงทาบ - ห้วยทับทัน</t>
  </si>
  <si>
    <t>ท่าตูม - รัตนบุรี</t>
  </si>
  <si>
    <t>สังขะ - บัวเชด</t>
  </si>
  <si>
    <t>รัตนบุรี - ศีขรภูมิ</t>
  </si>
  <si>
    <t>แยกเข้าช่องจอม - ปวงตึก</t>
  </si>
  <si>
    <t>จอมพระ - ศีขรภูมิ</t>
  </si>
  <si>
    <t>ศีขรภูมิ - สังขะ</t>
  </si>
  <si>
    <t>ถนนวงแหวนรอบเมืองอุบลราชธานี</t>
  </si>
  <si>
    <t>อุบลราชธานี - ตระการพืชผล</t>
  </si>
  <si>
    <t>วารินชำราบ - หนองงูเหลือม</t>
  </si>
  <si>
    <t>เขื่องใน  - นาคำใหญ่</t>
  </si>
  <si>
    <t>บ้านไผ่ - กลางใหญ่</t>
  </si>
  <si>
    <t>บ้านเอ้ - หนองขอน</t>
  </si>
  <si>
    <t>หนองหล่ม - หนองเหล่า</t>
  </si>
  <si>
    <t>นากระแซง - เดชอุดม</t>
  </si>
  <si>
    <t>เดชอุดม - อุบลราชธานี</t>
  </si>
  <si>
    <t>วารินชำราบ - สว่างวีระวงศ์</t>
  </si>
  <si>
    <t>สว่างวีระวงศ์ - พิบูลมังสาหาร</t>
  </si>
  <si>
    <t>พิบูลมังสาหาร - ช่องเม็ก</t>
  </si>
  <si>
    <t>โขงเจียม - สะพือ</t>
  </si>
  <si>
    <t>ช่องเม็ก - ป่าไม้</t>
  </si>
  <si>
    <t>หนองผือ - เขมราฐ</t>
  </si>
  <si>
    <t>ห้วยสะแบก - อำนาจเจริญ</t>
  </si>
  <si>
    <t>บุ่งเขียว - หนองผือ</t>
  </si>
  <si>
    <t>หนองผือ - นาไฮ</t>
  </si>
  <si>
    <t>บุ่งเขียว - เขมราฐ</t>
  </si>
  <si>
    <t>ปทุมราชวงศา - กุดข้าวปุ้น</t>
  </si>
  <si>
    <t>ทางเข้าเขมราฐ</t>
  </si>
  <si>
    <t>หัวช้าง - แยกการช่าง</t>
  </si>
  <si>
    <t>แยกการช่าง - เชิงบันไดเขาพระวิหาร</t>
  </si>
  <si>
    <t>บ้านไฮ - กันทรารมย์</t>
  </si>
  <si>
    <t>ขุนหาญ - กันทรอม</t>
  </si>
  <si>
    <t>ท่าโพธิ์ศรี - น้ำยืน</t>
  </si>
  <si>
    <t>นากระแซง - บ้านดวน</t>
  </si>
  <si>
    <t>ภูมิซรอล - บ้านด่าน</t>
  </si>
  <si>
    <t>บ้านด่าน - ซำหวาย</t>
  </si>
  <si>
    <t>ห้วยสำราญ - แยกโคกตาล</t>
  </si>
  <si>
    <t>ทางเลี่ยงเมืองศรีสะเกษ</t>
  </si>
  <si>
    <t>ทางเข้าบ้านพอก</t>
  </si>
  <si>
    <t>ทางเข้าอุทุมพรพิสัย</t>
  </si>
  <si>
    <t>นครราชสีมา - ดอนหวาย</t>
  </si>
  <si>
    <t>ดอนหวาย - บ้านวัด</t>
  </si>
  <si>
    <t>บ้านวัด - ตาลาด</t>
  </si>
  <si>
    <t>ตาลาด - หนองแวงโสกพระ</t>
  </si>
  <si>
    <t>หนองสรวง - โนนไทย</t>
  </si>
  <si>
    <t>สามแยกเกษตร - เทศบาลตำบลพิมาย</t>
  </si>
  <si>
    <t>มวกเหล็ก - บ่อทอง</t>
  </si>
  <si>
    <t>บ่อทอง - มอจะบก</t>
  </si>
  <si>
    <t>มอจะบก - ไร่โคกสูง</t>
  </si>
  <si>
    <t>ไร่โคกสูง - โคกกรวด</t>
  </si>
  <si>
    <t>โคกกรวด - ทางแยกนครราชสีมา</t>
  </si>
  <si>
    <t>ทางต่างระดับสีคิ้ว - ซับประดู่</t>
  </si>
  <si>
    <t>ด่านขุนทด - หนองบัวโคก</t>
  </si>
  <si>
    <t>ทางเลี่ยงเมืองนครราชสีมา</t>
  </si>
  <si>
    <t>โพธิ์กลาง - ทางต่างระดับนครราชสีมา</t>
  </si>
  <si>
    <t>ทางเข้าปากช่อง</t>
  </si>
  <si>
    <t>ซับประดู่ - สี่แยกปักธงชัย</t>
  </si>
  <si>
    <t>สี่แยกปักธงชัย - สี่แยกโชคชัย</t>
  </si>
  <si>
    <t>สี่แยกโชคชัย - หนองมัน</t>
  </si>
  <si>
    <t>หัวทะเล - หนองกระทิง</t>
  </si>
  <si>
    <t>วังน้ำเขียว - ดอนขวาง</t>
  </si>
  <si>
    <t>ดอนขวาง - โพธิ์กลาง</t>
  </si>
  <si>
    <t>โรงเรียนบุญวัฒนา - ดอนขวาง</t>
  </si>
  <si>
    <t>ทางเข้าเทศบาลเมืองปัก</t>
  </si>
  <si>
    <t>หนองมัน - หนองกี่</t>
  </si>
  <si>
    <t>หนองกี่ - นางรอง</t>
  </si>
  <si>
    <t>นางรอง - โคกตะแบก</t>
  </si>
  <si>
    <t>โคกตะแบก - ประโคนชัย</t>
  </si>
  <si>
    <t>ประโคนชัย - จรอกใหญ่</t>
  </si>
  <si>
    <t>หนองม้า - กระสัง</t>
  </si>
  <si>
    <t>กระสัง - ระกา</t>
  </si>
  <si>
    <t>ช่องตะโก - น้อยสะแกกวน</t>
  </si>
  <si>
    <t>บุรีรัมย์ - บ้านพลวง</t>
  </si>
  <si>
    <t>ปากพลี - ประจันตคาม</t>
  </si>
  <si>
    <t>ประจันตคาม - พระปรง</t>
  </si>
  <si>
    <t>เขาหินซ้อน - ลาดตะเคียน</t>
  </si>
  <si>
    <t>ลาดตะเคียน - สี่แยกกบินทร์บุรี</t>
  </si>
  <si>
    <t>สี่แยกกบินทร์บุรี - วังน้ำเขียว</t>
  </si>
  <si>
    <t>ศาลนเรศวร - สถานีรถไฟปราจีนบุรี</t>
  </si>
  <si>
    <t>แยกพระพรหม - คลองรั้ง</t>
  </si>
  <si>
    <t>โคกอุดม - คลองทราย</t>
  </si>
  <si>
    <t>พระปรง - โนนจิก</t>
  </si>
  <si>
    <t>โนนจิก -  อรัญประเทศ (เขตแดนไทย / กัมพูชา )</t>
  </si>
  <si>
    <t>งามวงศ์วาน - หลักสี่</t>
  </si>
  <si>
    <t>แยกมหาวิทยาลัยเกษตรศาสตร์ - สี่แยกแคราย</t>
  </si>
  <si>
    <t>รัชดาภิเษก - รามอินทรา</t>
  </si>
  <si>
    <t>สนามกีฬาธูปเตมีย์ - ลำลูกกา</t>
  </si>
  <si>
    <t>ถนนศรีนครินทร์ - ลาดกระบัง</t>
  </si>
  <si>
    <t>บึงคำพร้อย-ประเวศ</t>
  </si>
  <si>
    <t>บางปะอิน - อยุธยา</t>
  </si>
  <si>
    <t>อยุธยา - นครหลวง</t>
  </si>
  <si>
    <t>บางปะหัน - โคกแดง</t>
  </si>
  <si>
    <t>อยุธยา - ไผ่กองดิน</t>
  </si>
  <si>
    <t>อยุธยา - บางบาล</t>
  </si>
  <si>
    <t>วัดกุฎีประสิทธิ์ - โรงเรียนเชียงรากน้อย</t>
  </si>
  <si>
    <t>สามเรือน - กลางวังแดง</t>
  </si>
  <si>
    <t>ทางเข้าวัดกำแพง</t>
  </si>
  <si>
    <t>คลองยาง - นครนายก</t>
  </si>
  <si>
    <t>นครนายก - ปากพลี</t>
  </si>
  <si>
    <t>วัดนาบุญ - องครักษ์</t>
  </si>
  <si>
    <t>องครักษ์ - นครนายก</t>
  </si>
  <si>
    <t>ทางเข้าเมืองนครนายก</t>
  </si>
  <si>
    <t>ธัญบุรี - คลองระพีพัฒน์</t>
  </si>
  <si>
    <t>นครนายก - น้ำตกนางรอง</t>
  </si>
  <si>
    <t>ทางเข้าองครักษ์</t>
  </si>
  <si>
    <t>ทางเข้าดงละคร</t>
  </si>
  <si>
    <t>แสมดำ - สะพานข้ามแม่น้ำท่าจีนฝั่งตะวันตก</t>
  </si>
  <si>
    <t>สะพานข้ามแม่น้ำท่าจีนฝั่งตะวันตก - นาโคก</t>
  </si>
  <si>
    <t>อ้อมน้อย - สมุทรสาคร</t>
  </si>
  <si>
    <t>กระทุ่มล้ม - พุทธมณฑล</t>
  </si>
  <si>
    <t>ต่างระดับรังสิต - วัดนาบุญ</t>
  </si>
  <si>
    <t>บางเตย - แม่น้ำเจ้าพระยา</t>
  </si>
  <si>
    <t>บางตำหรุ - คลองด่าน</t>
  </si>
  <si>
    <t>บางนา - ทางเข้าท่าอากาศยานสุวรรณภูมิ</t>
  </si>
  <si>
    <t>ราษฎร์บูรณะ - พระสมุทรเจดีย์</t>
  </si>
  <si>
    <t>บางพลี - บางบ่อ</t>
  </si>
  <si>
    <t>ทางเข้าบางบ่อ</t>
  </si>
  <si>
    <t>แคราย - คลองบ้านใหม่</t>
  </si>
  <si>
    <t>แยกสวนสมเด็จ - สะพานนนทบุรี</t>
  </si>
  <si>
    <t>คลองวัดแดง - บางบัวทอง</t>
  </si>
  <si>
    <t>ทางเข้าบางใหญ่ - บางม่วง</t>
  </si>
  <si>
    <t>ดาวคะนอง -  แสมดำ</t>
  </si>
  <si>
    <t>บางพลัด - บางบำหรุ</t>
  </si>
  <si>
    <t>บางบอน - โรงพยาบาลบางปะกอก 8</t>
  </si>
  <si>
    <t>บางแค - คลองมหาสวัสดิ์</t>
  </si>
  <si>
    <t>พระประแดง - บางแค</t>
  </si>
  <si>
    <t>คลองด่าน - บางปะกง</t>
  </si>
  <si>
    <t>บางวัว - บางปะกง</t>
  </si>
  <si>
    <t>ฉะเชิงเทรา - เสม็ดเหนือ</t>
  </si>
  <si>
    <t>เสม็ดเหนือ - พนมสารคาม</t>
  </si>
  <si>
    <t>พนมสารคาม - เขาหินซ้อน</t>
  </si>
  <si>
    <t>แปลงยาว - เขาหินซ้อน</t>
  </si>
  <si>
    <t>ทางเลี่ยงเมืองฉะเชิงเทราด้านใต้</t>
  </si>
  <si>
    <t>ฉะเชิงเทรา - บางน้ำเปรี้ยว</t>
  </si>
  <si>
    <t>ศาลาแดง - บางขนาก</t>
  </si>
  <si>
    <t>ทางเข้าสถานีรถไฟบางน้ำเปรี้ยว</t>
  </si>
  <si>
    <t>บางควาย - เขาดิน</t>
  </si>
  <si>
    <t>หนองไม้แดง - ชลบุรี</t>
  </si>
  <si>
    <t>บางปะกง - หนองไม้แดง</t>
  </si>
  <si>
    <t>หนองปรือ - เนินโมก</t>
  </si>
  <si>
    <t>เนินโมก - แปลงยาว</t>
  </si>
  <si>
    <t>ชลบุรี - หนองรี</t>
  </si>
  <si>
    <t>หนองรี - หนองปรือ</t>
  </si>
  <si>
    <t>หนองปรือ - คลองเขต</t>
  </si>
  <si>
    <t>บ้านบึง - มาบปู</t>
  </si>
  <si>
    <t>หนองเสม็ด - บ่อทอง</t>
  </si>
  <si>
    <t>ดอนหัวฬ่อ - หนองข้างคอก</t>
  </si>
  <si>
    <t>ป่าเตียน - บ้านสิ้ว</t>
  </si>
  <si>
    <t>บ้านสิ้ว - โพธิ์ทอง</t>
  </si>
  <si>
    <t>โพธิ์ทอง - บ้านพลิ้ว</t>
  </si>
  <si>
    <t>เขาไร่ยา - จันทบุรี</t>
  </si>
  <si>
    <t>บ้านพลิ้ว - แม่น้ำเวฬุ</t>
  </si>
  <si>
    <t>แม่น้ำเวฬุ - เขาสมิง</t>
  </si>
  <si>
    <t>เขาสมิง - แม่น้ำตราด</t>
  </si>
  <si>
    <t>ตราด - แหลมงอบ</t>
  </si>
  <si>
    <t>บ่อล่าง - มาบชุบเห็ด</t>
  </si>
  <si>
    <t>พลูตาหลวง - มาบตาพุด</t>
  </si>
  <si>
    <t>มาบตาพุด - ระยอง</t>
  </si>
  <si>
    <t>ระยอง - กะเฉด</t>
  </si>
  <si>
    <t>กะเฉด - ป่าเตียน</t>
  </si>
  <si>
    <t>มะขามคู่ - มาบข่า</t>
  </si>
  <si>
    <t>มาบข่า - ทับมา</t>
  </si>
  <si>
    <t>ทับมา - ปลวกเกตุ</t>
  </si>
  <si>
    <t>คลองเขต - ยุบชงโค</t>
  </si>
  <si>
    <t>ยุบชงโค - แกลง</t>
  </si>
  <si>
    <t>มาบตาพุด - แยกนิคมพัฒนา</t>
  </si>
  <si>
    <t>แยกนิคมพัฒนา - อ่างเก็บน้ำหนองปลาไหล</t>
  </si>
  <si>
    <t>ชลบุรี - ศรีราชา</t>
  </si>
  <si>
    <t>ศรีราชา - พัทยา</t>
  </si>
  <si>
    <t>พัทยา - บ้านฉาง</t>
  </si>
  <si>
    <t>กะทิงลาย - มะขามคู่</t>
  </si>
  <si>
    <t>ตลาดหนองมน - ทางเข้าสวนสัตว์เปิดเขาเขียว</t>
  </si>
  <si>
    <t>เขาน้อย - หนองเสือช้าง</t>
  </si>
  <si>
    <t>ไพศาล - บรบือ</t>
  </si>
  <si>
    <t>บรบือ - มหาสารคาม</t>
  </si>
  <si>
    <t>มหาสารคาม - ห้วยแอ่ง</t>
  </si>
  <si>
    <t>หนองสระพัง - มหาสารคาม</t>
  </si>
  <si>
    <t>มหาสารคาม - ห้วยปลาหลด</t>
  </si>
  <si>
    <t>ทางเลี่ยงเมืองมหาสารคาม</t>
  </si>
  <si>
    <t>ทางเข้าบรบือ</t>
  </si>
  <si>
    <t>เสลภูมิ - ยโสธร</t>
  </si>
  <si>
    <t>ยโสธร - บ้านย่อ</t>
  </si>
  <si>
    <t>สุวรรณภูมิ - โนนชัยศรี</t>
  </si>
  <si>
    <t>ยางเฌอ - พนมไพร</t>
  </si>
  <si>
    <t>สะเดา - คำเขื่อนแก้ว</t>
  </si>
  <si>
    <t>โพนทอง - ห้วยคล้อ</t>
  </si>
  <si>
    <t>ห้วยแอ่ง - ร้อยเอ็ด</t>
  </si>
  <si>
    <t>ร้อยเอ็ด - เสลภูมิ</t>
  </si>
  <si>
    <t>เกษตรวิสัย - สุวรรณภูมิ</t>
  </si>
  <si>
    <t>ลำชี - ร้อยเอ็ด</t>
  </si>
  <si>
    <t>ร้อยเอ็ด - จตุรพักตรพิมาน</t>
  </si>
  <si>
    <t>จตุรพักตรพิมาน - ห้วยพลับพลา</t>
  </si>
  <si>
    <t>ถนนวงแหวนรอบเมืองร้อยเอ็ดด้านทิศเหนือ</t>
  </si>
  <si>
    <t>ถนนวงแหวนรอบเมืองร้อยเอ็ดด้านทิศใต้</t>
  </si>
  <si>
    <t>โนนใหม่ -  หนองคู</t>
  </si>
  <si>
    <t>จตุรพักตรพิมาน - ปทุมรัตต์</t>
  </si>
  <si>
    <t>ห้วยสีดา -ปากทางเขื่อนลำปาว</t>
  </si>
  <si>
    <t>หนองผ้าอ้อม - สี่แยกสมเด็จ</t>
  </si>
  <si>
    <t>สี่แยกสมเด็จ - โรงพยาบาลสมเด็จ</t>
  </si>
  <si>
    <t>กาฬสินธุ์ - แยกดงแหลม</t>
  </si>
  <si>
    <t>แยกดงแหลม - ลำพันชาด</t>
  </si>
  <si>
    <t>น้ำอ้อม - ห้วยเม็ก</t>
  </si>
  <si>
    <t>คำใหญ่ - ท่าคันโท</t>
  </si>
  <si>
    <t>ทางเข้าเมืองกาฬสินธุ์</t>
  </si>
  <si>
    <t>แสนสุข - ดงมัน</t>
  </si>
  <si>
    <t>หมายเลขทางหลวง</t>
  </si>
  <si>
    <t>IRI&lt;2.5</t>
  </si>
  <si>
    <t>2.5&lt;=IRI &lt;3.5</t>
  </si>
  <si>
    <t>3.5&lt;=IRI &lt;5</t>
  </si>
  <si>
    <t>IRI&gt;=5</t>
  </si>
  <si>
    <t>Rut&lt;10</t>
  </si>
  <si>
    <t>10&lt;=Rut&lt;15</t>
  </si>
  <si>
    <t>15&lt;=Rut&lt;20</t>
  </si>
  <si>
    <t>Rut&gt;=20</t>
  </si>
  <si>
    <t>รหัสแขวง</t>
  </si>
  <si>
    <t>หมายเลขควบคุม</t>
  </si>
  <si>
    <t>ชื่อสายทาง</t>
  </si>
  <si>
    <t>กม.เริ่มต้น</t>
  </si>
  <si>
    <t>กม.สิ้นสุด</t>
  </si>
  <si>
    <t>ระยะทาง
(กม.)</t>
  </si>
  <si>
    <t>จำนวนช่องจราจร</t>
  </si>
  <si>
    <t>ทิศทางสำรวจ</t>
  </si>
  <si>
    <t>วันที่สำรวจ</t>
  </si>
  <si>
    <t>ประเภท
ผิวทาง</t>
  </si>
  <si>
    <t>MPD
(มม.)</t>
  </si>
  <si>
    <t xml:space="preserve"> รอย   
  ปะซ่อม   (ตร.ม.)</t>
  </si>
  <si>
    <t>หลุมบ่อ (ตร.ม.)</t>
  </si>
  <si>
    <t>F2</t>
  </si>
  <si>
    <t>R2</t>
  </si>
  <si>
    <t>F1</t>
  </si>
  <si>
    <t>R1</t>
  </si>
  <si>
    <t>A.C.</t>
  </si>
  <si>
    <t xml:space="preserve">         %             รอยแตก 
</t>
  </si>
  <si>
    <t>หลุดร่อน(ตร.ม.)</t>
  </si>
  <si>
    <t>รอยแตก  ต่อเนื่อง(ตร.ม.)</t>
  </si>
  <si>
    <t>34+000</t>
  </si>
  <si>
    <t>แขวงทางหลวง
/สำนักงานบำรุงทาง</t>
  </si>
  <si>
    <t>แขวงทางหลวงแพร่</t>
  </si>
  <si>
    <t>แขวงทางหลวงเชียงรายที่ 1</t>
  </si>
  <si>
    <t>แขวงทางหลวงพะเยา</t>
  </si>
  <si>
    <t>แขวงทางหลวงน่านที่ 1</t>
  </si>
  <si>
    <t>แขวงทางหลวงเชียงรายที่ 2</t>
  </si>
  <si>
    <t>แขวงทางหลวงน่านที่ 2</t>
  </si>
  <si>
    <t>แขวงทางหลวงมุกดาหาร</t>
  </si>
  <si>
    <t>แขวงทางหลวงสกลนครที่ 1</t>
  </si>
  <si>
    <t>แขวงทางหลวงสกลนครที่ 2 (สว่างแดนดิน)</t>
  </si>
  <si>
    <t>แขวงทางหลวงบึงกาฬ</t>
  </si>
  <si>
    <t>แขวงทางหลวงนครพนม</t>
  </si>
  <si>
    <t>แขวงทางหลวงหนองคาย</t>
  </si>
  <si>
    <t>แขวงทางหลวงขอนแก่นที่ 1</t>
  </si>
  <si>
    <t>แขวงทางหลวงชัยภูมิ</t>
  </si>
  <si>
    <t>แขวงทางหลวงขอนแก่นที่ 2 (ชุมแพ)</t>
  </si>
  <si>
    <t>แขวงทางหลวงขอนแก่นที่ 3 (บ้านไผ่)</t>
  </si>
  <si>
    <t>แขวงทางหลวงเพชรบูรณ์ที่ 1</t>
  </si>
  <si>
    <t>แขวงทางหลวงเพชรบูรณ์ที่ 2 (บึงสามพัน)</t>
  </si>
  <si>
    <t>แขวงทางหลวงเลยที่ 1</t>
  </si>
  <si>
    <t>แขวงทางหลวงเลยที่ 2 (ด่านซ้าย)</t>
  </si>
  <si>
    <t>แขวงทางหลวงสุรินทร์</t>
  </si>
  <si>
    <t>แขวงทางหลวงอุบลราชธานีที่ 1</t>
  </si>
  <si>
    <t>แขวงทางหลวงนครราชสีมาที่ 1</t>
  </si>
  <si>
    <t>แขวงทางหลวงนครราชสีมาที่ 2</t>
  </si>
  <si>
    <t>แขวงทางหลวงบุรีรัมย์</t>
  </si>
  <si>
    <t>แขวงทางหลวงปราจีนบุรี</t>
  </si>
  <si>
    <t>แขวงทางหลวงสระแก้ว (วัฒนานคร)</t>
  </si>
  <si>
    <t>แขวงทางหลวงกรุงเทพ</t>
  </si>
  <si>
    <t>แขวงทางหลวงอยุธยา</t>
  </si>
  <si>
    <t>แขวงทางหลวงสมุทรสาคร</t>
  </si>
  <si>
    <t>แขวงทางหลวงปทุมธานี</t>
  </si>
  <si>
    <t>แขวงทางหลวงสมุทรปราการ</t>
  </si>
  <si>
    <t>แขวงทางหลวงฉะเชิงเทรา</t>
  </si>
  <si>
    <t>แขวงทางหลวงจันทบุรี</t>
  </si>
  <si>
    <t>แขวงทางหลวงตราด</t>
  </si>
  <si>
    <t>แขวงทางหลวงระยอง</t>
  </si>
  <si>
    <t>แขวงทางหลวงมหาสารคาม</t>
  </si>
  <si>
    <t>แขวงทางหลวงยโสธร</t>
  </si>
  <si>
    <t>แขวงทางหลวงกาฬสินธุ์</t>
  </si>
  <si>
    <t>แขวงทางหลวงอุดรธานีที่ 2</t>
  </si>
  <si>
    <t>แขวงทางหลวงหนองบัวลำภู</t>
  </si>
  <si>
    <t>แขวงทางหลวงศรีสะเกษที่ 2</t>
  </si>
  <si>
    <t>แขวงทางหลวงนครราชสีมาที่ 3</t>
  </si>
  <si>
    <t>แขวงทางหลวงนครนายก</t>
  </si>
  <si>
    <t>แขวงทางหลวงนนทบุรี</t>
  </si>
  <si>
    <t>แขวงทางหลวงธนบุรี</t>
  </si>
  <si>
    <t>แขวงทางหลวงชลบุรีที่ 2</t>
  </si>
  <si>
    <t>แขวงทางหลวงร้อยเอ็ด</t>
  </si>
  <si>
    <t>แขวงทางหลวงอุดรธานีที่1</t>
  </si>
  <si>
    <t>IRI เฉลี่ย
(ม./กม.)</t>
  </si>
  <si>
    <t>ระยะทางที่มีค่า IRI ในช่วงต่างๆ (กม.)</t>
  </si>
  <si>
    <t>ระยะทางที่มีค่าร่องล้อในช่วงต่างๆ (กม.)</t>
  </si>
  <si>
    <t>%หลุดร่อน</t>
  </si>
  <si>
    <t>%รอยปะซ่อม</t>
  </si>
  <si>
    <t>Rutting เฉลี่ย (มม.)</t>
  </si>
  <si>
    <t>ทางเข้าเด่นชัย</t>
  </si>
  <si>
    <t>**ขาดขา R = 29.773 km</t>
  </si>
  <si>
    <t>**ช่องจราจรไม่ตรงกับแผนแก้แล้ว</t>
  </si>
  <si>
    <t xml:space="preserve"> </t>
  </si>
  <si>
    <t>ท่าตูม - จอมพระ</t>
  </si>
  <si>
    <t>จอมพระ - สุรินทร์</t>
  </si>
  <si>
    <t>**ใน roadnet นำข้อมูลไปรวมอยู่ในตอน 214 302 หมดเลย</t>
  </si>
  <si>
    <t>"</t>
  </si>
  <si>
    <t>**ชื่อตอน กม. และระยะทางไม่ตรงกับแผน และ roadnet</t>
  </si>
  <si>
    <t>**ขา R หายไป ในroadnet นำไปรวมเป็นขา L ระยะทางรวม 56.92</t>
  </si>
  <si>
    <t>**ขา R หายไป ในroadnet นำไปรวมเป็นขา L ระยะทางรวม 27.524</t>
  </si>
  <si>
    <t>**แก้ไขเลขตอนควบคุมให้ตรงกับแผนแล้ว</t>
  </si>
  <si>
    <t>สะพานคลองลำเซ - ปทุมราชวงศา</t>
  </si>
  <si>
    <t>**แก้ไขให้ตรงกับแผนแล้ว</t>
  </si>
  <si>
    <t>อำนาจเจริญ - ลืออำนาจ</t>
  </si>
  <si>
    <t>**แก้ไขเลขตอนให้ตรงกับแผนแล้ว แต่ไม่ตรงกับ roadnet</t>
  </si>
  <si>
    <t>**แก้ไขแล้ว</t>
  </si>
  <si>
    <t>**หายไป 1 ทิศทาง คือ R</t>
  </si>
  <si>
    <t>** แทรกขา R และเพิ่มข้อมูลชั่วคราวจาก L by nard</t>
  </si>
  <si>
    <t>**แก้ไขให้ไปอยู่ในแขวงขอนแก่น 3 ย้ายมาจากขอนแก่น1</t>
  </si>
  <si>
    <t>เพิ่มเติมเข้ามาเนื่องจาก database หาย copy ข้อมูลจาก 221202 มา</t>
  </si>
  <si>
    <t>**คัดลอกข้อมูลมาจากขา L</t>
  </si>
  <si>
    <t>ไม่มีใน database คัดลอกข้อมูลมาจาก ตอน701</t>
  </si>
  <si>
    <t>** ย้ายข้อมูลมาจาก นม1</t>
  </si>
  <si>
    <t>สวนสัตว์นครราชสีมา - ท่าอ่าง</t>
  </si>
  <si>
    <t>ไม่มีใน database คัดลอกข้อมูลมาจาก ตอน</t>
  </si>
  <si>
    <t>**หายไป 1 ทิศทาง คือ R คัดลอกข้อมูลมาจากขา L</t>
  </si>
  <si>
    <t>แม่น้ำตราด-หาดเล็ก</t>
  </si>
  <si>
    <t>ไม่มีข้อมูลในฐานข้อมูล</t>
  </si>
  <si>
    <t>รอยแตก 
ไม่ต่อเนื่อง(ม.)</t>
  </si>
  <si>
    <t>rut ใน road เป็น 0</t>
  </si>
  <si>
    <t xml:space="preserve">**ค่า iri เฉลี่ยสูงเนื่องจากระยะทางสั้น พื้นผิวถนนไม่เรียบ </t>
  </si>
  <si>
    <t>**ถนนไม่เรียบ</t>
  </si>
  <si>
    <t>หนองมะค่า - ศรีเทพน้อย</t>
  </si>
  <si>
    <t>แขวงทางหลวงอำนาจเจริญ</t>
  </si>
  <si>
    <t>แขวงทางหลวงชลบุรีที่ 1</t>
  </si>
  <si>
    <t>แขวงทางหลวงอุบลราชธานีที่ 2 (หนองหาน)</t>
  </si>
  <si>
    <t>%หลุมบ่อ</t>
  </si>
  <si>
    <t>บ้านสวน - เขื่องใน</t>
  </si>
  <si>
    <t>เขื่องใน - อุบลราชธานี</t>
  </si>
  <si>
    <t>แขวงทางหลวงศรีสะเกษที่ 1</t>
  </si>
  <si>
    <t>ศรีสะเกษ - วังหิน</t>
  </si>
  <si>
    <t>ศรีสะเกษ -  ภูเงิน</t>
  </si>
  <si>
    <t>ภูเงิน - แยกการช่าง</t>
  </si>
  <si>
    <t>ไพรพัฒนา - หนองบัวเรณ</t>
  </si>
  <si>
    <t>พยุห์ - โพรปลัด</t>
  </si>
  <si>
    <t>โพนปลัด - ขุนหาญ</t>
  </si>
  <si>
    <t>10+000</t>
  </si>
  <si>
    <t>38+892</t>
  </si>
  <si>
    <t>รวม</t>
  </si>
  <si>
    <t>IRIxDist</t>
  </si>
  <si>
    <t>72+851</t>
  </si>
  <si>
    <t>IRI เฉลี่ย
(เมตร/กิโลเมตร)</t>
  </si>
  <si>
    <t>Rutting เฉลี่ย (มิลลิเมตร)</t>
  </si>
  <si>
    <t>MPD
(มิลลิเมตร)</t>
  </si>
  <si>
    <t>รอยแตก 
ไม่ต่อเนื่อง(เมตร)</t>
  </si>
  <si>
    <t xml:space="preserve">     ร้อยละ      รอยแตก 
</t>
  </si>
  <si>
    <t>ตารางแสดงผลการวิเคราะห์ประมวลผลความเสียหายที่ได้จากการสำรวจ</t>
  </si>
  <si>
    <t>หลุมบ่อ        (ตารางเมตร)</t>
  </si>
  <si>
    <t>ร้อยละ     รอยปะซ่อม</t>
  </si>
  <si>
    <t>ร้อยละ    หลุดร่อน</t>
  </si>
  <si>
    <t xml:space="preserve"> รอยปะซ่อม       (ตารางเมตร)</t>
  </si>
  <si>
    <t>หมายเหตุ</t>
  </si>
  <si>
    <t xml:space="preserve">แขวงทางหลวง
</t>
  </si>
  <si>
    <t>ระยะทาง
(กิโลเมตร)</t>
  </si>
  <si>
    <t>รอยแตก  ต่อเนื่อง     (ตารางเมตร)</t>
  </si>
  <si>
    <t xml:space="preserve">       ร้อยละ           หลุมบ่อ</t>
  </si>
  <si>
    <t xml:space="preserve">          หลุดร่อน              (ตารางเมตร)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</si>
</sst>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\+000"/>
    <numFmt numFmtId="165" formatCode="0.000"/>
    <numFmt numFmtId="166" formatCode="[$-1070000]d/mm/yyyy;@"/>
    <numFmt numFmtId="167" formatCode="[$-107041E]d\ mmm\ yy;@"/>
  </numFmts>
  <fonts count="9"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theme="1"/>
      <name val="Angsana New"/>
      <family val="1"/>
    </font>
    <font>
      <sz val="10"/>
      <name val="Arial"/>
      <family val="2"/>
    </font>
    <font>
      <sz val="16"/>
      <color theme="1"/>
      <name val="Calibri"/>
      <family val="2"/>
      <charset val="222"/>
      <scheme val="minor"/>
    </font>
    <font>
      <b/>
      <sz val="16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6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43" fontId="3" fillId="2" borderId="5" xfId="2" applyFont="1" applyFill="1" applyBorder="1" applyAlignment="1">
      <alignment horizontal="center" vertical="center" wrapText="1"/>
    </xf>
    <xf numFmtId="43" fontId="3" fillId="2" borderId="2" xfId="2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1" xfId="0" applyFont="1" applyFill="1" applyBorder="1"/>
    <xf numFmtId="164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65" fontId="7" fillId="0" borderId="1" xfId="0" applyNumberFormat="1" applyFont="1" applyFill="1" applyBorder="1"/>
    <xf numFmtId="2" fontId="7" fillId="0" borderId="1" xfId="0" applyNumberFormat="1" applyFont="1" applyFill="1" applyBorder="1"/>
    <xf numFmtId="0" fontId="3" fillId="0" borderId="1" xfId="0" applyFont="1" applyFill="1" applyBorder="1"/>
    <xf numFmtId="165" fontId="7" fillId="0" borderId="0" xfId="0" applyNumberFormat="1" applyFont="1" applyFill="1"/>
    <xf numFmtId="0" fontId="7" fillId="0" borderId="0" xfId="0" applyFont="1" applyFill="1"/>
    <xf numFmtId="165" fontId="7" fillId="0" borderId="0" xfId="0" applyNumberFormat="1" applyFont="1" applyFill="1" applyBorder="1"/>
    <xf numFmtId="0" fontId="7" fillId="0" borderId="1" xfId="0" applyFont="1" applyBorder="1"/>
    <xf numFmtId="164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/>
    <xf numFmtId="0" fontId="3" fillId="0" borderId="1" xfId="0" applyFont="1" applyBorder="1"/>
    <xf numFmtId="165" fontId="7" fillId="0" borderId="0" xfId="0" applyNumberFormat="1" applyFont="1"/>
    <xf numFmtId="0" fontId="7" fillId="0" borderId="0" xfId="0" applyFont="1"/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3" fontId="3" fillId="2" borderId="6" xfId="2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8" fillId="0" borderId="1" xfId="3" applyFont="1" applyBorder="1"/>
    <xf numFmtId="2" fontId="7" fillId="0" borderId="1" xfId="0" applyNumberFormat="1" applyFont="1" applyBorder="1" applyAlignment="1">
      <alignment horizontal="center"/>
    </xf>
    <xf numFmtId="0" fontId="7" fillId="0" borderId="0" xfId="0" applyFont="1" applyBorder="1"/>
    <xf numFmtId="0" fontId="8" fillId="0" borderId="0" xfId="3" applyFont="1" applyBorder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2" fontId="0" fillId="0" borderId="0" xfId="0" applyNumberFormat="1"/>
    <xf numFmtId="2" fontId="7" fillId="0" borderId="0" xfId="0" applyNumberFormat="1" applyFont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2" fontId="2" fillId="2" borderId="5" xfId="2" applyNumberFormat="1" applyFont="1" applyFill="1" applyBorder="1" applyAlignment="1">
      <alignment horizontal="center" vertical="center" wrapText="1"/>
    </xf>
    <xf numFmtId="2" fontId="2" fillId="2" borderId="6" xfId="2" applyNumberFormat="1" applyFont="1" applyFill="1" applyBorder="1" applyAlignment="1">
      <alignment horizontal="center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/>
    </xf>
    <xf numFmtId="165" fontId="2" fillId="2" borderId="5" xfId="1" applyNumberFormat="1" applyFont="1" applyFill="1" applyBorder="1" applyAlignment="1">
      <alignment horizontal="center" vertical="center" wrapText="1"/>
    </xf>
    <xf numFmtId="165" fontId="2" fillId="2" borderId="6" xfId="1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166" fontId="2" fillId="2" borderId="5" xfId="1" applyNumberFormat="1" applyFont="1" applyFill="1" applyBorder="1" applyAlignment="1">
      <alignment horizontal="center" vertical="center" wrapText="1"/>
    </xf>
    <xf numFmtId="166" fontId="2" fillId="2" borderId="6" xfId="1" applyNumberFormat="1" applyFont="1" applyFill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</cellXfs>
  <cellStyles count="4">
    <cellStyle name="Comma 2" xfId="2"/>
    <cellStyle name="Normal 100" xfId="3"/>
    <cellStyle name="Normal 2" xfId="1"/>
    <cellStyle name="ปกติ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674"/>
  <sheetViews>
    <sheetView tabSelected="1" view="pageLayout" topLeftCell="B664" zoomScale="60" zoomScaleNormal="67" zoomScaleSheetLayoutView="10" zoomScalePageLayoutView="60" workbookViewId="0">
      <selection activeCell="V679" sqref="V679"/>
    </sheetView>
  </sheetViews>
  <sheetFormatPr defaultRowHeight="23.25"/>
  <cols>
    <col min="1" max="1" width="42.42578125" style="28" customWidth="1"/>
    <col min="2" max="2" width="9.140625" style="28" customWidth="1"/>
    <col min="3" max="3" width="9.28515625" style="28" customWidth="1"/>
    <col min="4" max="4" width="8.7109375" style="28" customWidth="1"/>
    <col min="5" max="5" width="50.7109375" style="28" customWidth="1"/>
    <col min="6" max="6" width="11" style="35" bestFit="1" customWidth="1"/>
    <col min="7" max="7" width="10.5703125" style="35" bestFit="1" customWidth="1"/>
    <col min="8" max="8" width="14.7109375" style="35" bestFit="1" customWidth="1"/>
    <col min="9" max="9" width="9.140625" style="35" customWidth="1"/>
    <col min="10" max="10" width="7.140625" style="35" bestFit="1" customWidth="1"/>
    <col min="11" max="11" width="11" style="35" customWidth="1"/>
    <col min="12" max="12" width="10.42578125" style="28" customWidth="1"/>
    <col min="13" max="13" width="16.42578125" style="37" customWidth="1"/>
    <col min="14" max="14" width="14.28515625" style="46" customWidth="1"/>
    <col min="15" max="15" width="15.85546875" style="46" customWidth="1"/>
    <col min="16" max="16" width="13.5703125" style="46" customWidth="1"/>
    <col min="17" max="17" width="11.28515625" style="46" customWidth="1"/>
    <col min="18" max="18" width="11.85546875" style="46" customWidth="1"/>
    <col min="19" max="19" width="16.42578125" style="46" customWidth="1"/>
    <col min="20" max="20" width="11.28515625" style="46" customWidth="1"/>
    <col min="21" max="21" width="16.85546875" style="46" customWidth="1"/>
    <col min="22" max="22" width="11.7109375" style="46" customWidth="1"/>
    <col min="23" max="23" width="16.140625" style="46" customWidth="1"/>
    <col min="24" max="24" width="14" style="46" bestFit="1" customWidth="1"/>
    <col min="25" max="25" width="48.28515625" style="6" customWidth="1"/>
    <col min="26" max="29" width="9.28515625" style="5" bestFit="1" customWidth="1"/>
    <col min="30" max="30" width="9.140625" style="5"/>
    <col min="31" max="34" width="9.28515625" style="5" bestFit="1" customWidth="1"/>
    <col min="35" max="16384" width="9.140625" style="5"/>
  </cols>
  <sheetData>
    <row r="1" spans="1:34">
      <c r="A1" s="55" t="s">
        <v>527</v>
      </c>
      <c r="B1" s="55"/>
      <c r="C1" s="55"/>
      <c r="D1" s="55"/>
      <c r="E1" s="55"/>
    </row>
    <row r="2" spans="1:34" ht="23.25" customHeight="1">
      <c r="A2" s="52" t="s">
        <v>533</v>
      </c>
      <c r="B2" s="52" t="s">
        <v>392</v>
      </c>
      <c r="C2" s="52" t="s">
        <v>383</v>
      </c>
      <c r="D2" s="52" t="s">
        <v>393</v>
      </c>
      <c r="E2" s="52" t="s">
        <v>394</v>
      </c>
      <c r="F2" s="52" t="s">
        <v>395</v>
      </c>
      <c r="G2" s="52" t="s">
        <v>396</v>
      </c>
      <c r="H2" s="56" t="s">
        <v>534</v>
      </c>
      <c r="I2" s="52" t="s">
        <v>398</v>
      </c>
      <c r="J2" s="52" t="s">
        <v>399</v>
      </c>
      <c r="K2" s="59" t="s">
        <v>400</v>
      </c>
      <c r="L2" s="52" t="s">
        <v>401</v>
      </c>
      <c r="M2" s="49" t="s">
        <v>522</v>
      </c>
      <c r="N2" s="49" t="s">
        <v>523</v>
      </c>
      <c r="O2" s="49" t="s">
        <v>524</v>
      </c>
      <c r="P2" s="49" t="s">
        <v>535</v>
      </c>
      <c r="Q2" s="49" t="s">
        <v>525</v>
      </c>
      <c r="R2" s="49" t="s">
        <v>526</v>
      </c>
      <c r="S2" s="49" t="s">
        <v>537</v>
      </c>
      <c r="T2" s="49" t="s">
        <v>530</v>
      </c>
      <c r="U2" s="49" t="s">
        <v>531</v>
      </c>
      <c r="V2" s="49" t="s">
        <v>529</v>
      </c>
      <c r="W2" s="49" t="s">
        <v>528</v>
      </c>
      <c r="X2" s="49" t="s">
        <v>536</v>
      </c>
      <c r="Y2" s="3"/>
    </row>
    <row r="3" spans="1:34" ht="23.25" customHeight="1">
      <c r="A3" s="53"/>
      <c r="B3" s="53"/>
      <c r="C3" s="53"/>
      <c r="D3" s="53"/>
      <c r="E3" s="53"/>
      <c r="F3" s="53"/>
      <c r="G3" s="53"/>
      <c r="H3" s="57"/>
      <c r="I3" s="53"/>
      <c r="J3" s="53"/>
      <c r="K3" s="60"/>
      <c r="L3" s="53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31"/>
    </row>
    <row r="4" spans="1:34" ht="69.75" customHeight="1">
      <c r="A4" s="54"/>
      <c r="B4" s="54"/>
      <c r="C4" s="54"/>
      <c r="D4" s="54"/>
      <c r="E4" s="54"/>
      <c r="F4" s="54"/>
      <c r="G4" s="54"/>
      <c r="H4" s="58"/>
      <c r="I4" s="54"/>
      <c r="J4" s="54"/>
      <c r="K4" s="61"/>
      <c r="L4" s="54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4" t="s">
        <v>532</v>
      </c>
    </row>
    <row r="5" spans="1:34" s="17" customFormat="1">
      <c r="A5" s="7" t="s">
        <v>415</v>
      </c>
      <c r="B5" s="7">
        <v>531</v>
      </c>
      <c r="C5" s="7">
        <v>11</v>
      </c>
      <c r="D5" s="7">
        <v>601</v>
      </c>
      <c r="E5" s="7" t="s">
        <v>0</v>
      </c>
      <c r="F5" s="8">
        <v>351740</v>
      </c>
      <c r="G5" s="8">
        <v>381513</v>
      </c>
      <c r="H5" s="9">
        <v>29.773</v>
      </c>
      <c r="I5" s="10">
        <v>4</v>
      </c>
      <c r="J5" s="10" t="s">
        <v>405</v>
      </c>
      <c r="K5" s="11">
        <v>41960</v>
      </c>
      <c r="L5" s="12" t="s">
        <v>409</v>
      </c>
      <c r="M5" s="34">
        <v>2.2458</v>
      </c>
      <c r="N5" s="29">
        <v>5.2197100000000001</v>
      </c>
      <c r="O5" s="29">
        <v>1.35043</v>
      </c>
      <c r="P5" s="29">
        <v>63</v>
      </c>
      <c r="Q5" s="29">
        <v>0</v>
      </c>
      <c r="R5" s="29">
        <f t="shared" ref="R5:R68" si="0">(P5+Q5*0.5)/(3.5*H5*1000)*100</f>
        <v>6.045746145836832E-2</v>
      </c>
      <c r="S5" s="29">
        <v>5</v>
      </c>
      <c r="T5" s="29">
        <f t="shared" ref="T5:T68" si="1">S5/(3.5*H5*1000)*100</f>
        <v>4.798211226854629E-3</v>
      </c>
      <c r="U5" s="29">
        <v>516</v>
      </c>
      <c r="V5" s="29">
        <f t="shared" ref="V5:V68" si="2">U5/(3.5*H5*1000)*100</f>
        <v>0.49517539861139764</v>
      </c>
      <c r="W5" s="29">
        <v>0</v>
      </c>
      <c r="X5" s="29">
        <f t="shared" ref="X5:X68" si="3">(W5/(H5*3.5*1000))*100</f>
        <v>0</v>
      </c>
      <c r="Y5" s="15" t="s">
        <v>471</v>
      </c>
      <c r="Z5" s="16" t="e">
        <f>#REF!/1000</f>
        <v>#REF!</v>
      </c>
      <c r="AA5" s="16" t="e">
        <f>#REF!/1000</f>
        <v>#REF!</v>
      </c>
      <c r="AB5" s="16" t="e">
        <f>#REF!/1000</f>
        <v>#REF!</v>
      </c>
      <c r="AC5" s="16" t="e">
        <f>#REF!/1000</f>
        <v>#REF!</v>
      </c>
      <c r="AE5" s="18" t="e">
        <f>#REF!/1000</f>
        <v>#REF!</v>
      </c>
      <c r="AF5" s="18" t="e">
        <f>#REF!/1000</f>
        <v>#REF!</v>
      </c>
      <c r="AG5" s="18" t="e">
        <f>#REF!/1000</f>
        <v>#REF!</v>
      </c>
      <c r="AH5" s="18" t="e">
        <f>#REF!/1000</f>
        <v>#REF!</v>
      </c>
    </row>
    <row r="6" spans="1:34" s="17" customFormat="1">
      <c r="A6" s="7" t="s">
        <v>415</v>
      </c>
      <c r="B6" s="7">
        <v>531</v>
      </c>
      <c r="C6" s="7">
        <v>11</v>
      </c>
      <c r="D6" s="7">
        <v>601</v>
      </c>
      <c r="E6" s="7" t="s">
        <v>0</v>
      </c>
      <c r="F6" s="8">
        <v>381513</v>
      </c>
      <c r="G6" s="8">
        <v>351740</v>
      </c>
      <c r="H6" s="9">
        <v>29.773</v>
      </c>
      <c r="I6" s="10">
        <v>4</v>
      </c>
      <c r="J6" s="10" t="s">
        <v>406</v>
      </c>
      <c r="K6" s="11">
        <v>41960</v>
      </c>
      <c r="L6" s="12" t="s">
        <v>409</v>
      </c>
      <c r="M6" s="34">
        <v>2.2458</v>
      </c>
      <c r="N6" s="29">
        <v>5.2197100000000001</v>
      </c>
      <c r="O6" s="29">
        <v>1.35043</v>
      </c>
      <c r="P6" s="29">
        <v>63</v>
      </c>
      <c r="Q6" s="29">
        <v>0</v>
      </c>
      <c r="R6" s="29">
        <f t="shared" si="0"/>
        <v>6.045746145836832E-2</v>
      </c>
      <c r="S6" s="29">
        <v>5</v>
      </c>
      <c r="T6" s="29">
        <f t="shared" si="1"/>
        <v>4.798211226854629E-3</v>
      </c>
      <c r="U6" s="29">
        <v>516</v>
      </c>
      <c r="V6" s="29">
        <f t="shared" si="2"/>
        <v>0.49517539861139764</v>
      </c>
      <c r="W6" s="29">
        <v>0</v>
      </c>
      <c r="X6" s="29">
        <f t="shared" si="3"/>
        <v>0</v>
      </c>
      <c r="Y6" s="15" t="s">
        <v>488</v>
      </c>
      <c r="Z6" s="16"/>
      <c r="AA6" s="16"/>
      <c r="AB6" s="16"/>
      <c r="AC6" s="16"/>
      <c r="AE6" s="18"/>
      <c r="AF6" s="18"/>
      <c r="AG6" s="18"/>
      <c r="AH6" s="18"/>
    </row>
    <row r="7" spans="1:34" s="17" customFormat="1">
      <c r="A7" s="7" t="s">
        <v>415</v>
      </c>
      <c r="B7" s="7">
        <v>531</v>
      </c>
      <c r="C7" s="7">
        <v>11</v>
      </c>
      <c r="D7" s="7">
        <v>601</v>
      </c>
      <c r="E7" s="7" t="s">
        <v>0</v>
      </c>
      <c r="F7" s="8">
        <v>381513</v>
      </c>
      <c r="G7" s="8">
        <v>420066</v>
      </c>
      <c r="H7" s="9">
        <v>38.552999999999997</v>
      </c>
      <c r="I7" s="10">
        <v>4</v>
      </c>
      <c r="J7" s="10" t="s">
        <v>405</v>
      </c>
      <c r="K7" s="11">
        <v>41960</v>
      </c>
      <c r="L7" s="12" t="s">
        <v>409</v>
      </c>
      <c r="M7" s="34">
        <v>2.3485100000000001</v>
      </c>
      <c r="N7" s="29">
        <v>4.3341900000000004</v>
      </c>
      <c r="O7" s="29">
        <v>1.4158999999999999</v>
      </c>
      <c r="P7" s="29">
        <v>47</v>
      </c>
      <c r="Q7" s="29">
        <v>0</v>
      </c>
      <c r="R7" s="29">
        <f t="shared" si="0"/>
        <v>3.4831456510703261E-2</v>
      </c>
      <c r="S7" s="29">
        <v>29</v>
      </c>
      <c r="T7" s="29">
        <f t="shared" si="1"/>
        <v>2.1491749761923289E-2</v>
      </c>
      <c r="U7" s="29">
        <v>329</v>
      </c>
      <c r="V7" s="29">
        <f t="shared" si="2"/>
        <v>0.24382019557492285</v>
      </c>
      <c r="W7" s="29">
        <v>0</v>
      </c>
      <c r="X7" s="29">
        <f t="shared" si="3"/>
        <v>0</v>
      </c>
      <c r="Y7" s="15"/>
      <c r="Z7" s="16" t="e">
        <f>#REF!/1000</f>
        <v>#REF!</v>
      </c>
      <c r="AA7" s="16" t="e">
        <f>#REF!/1000</f>
        <v>#REF!</v>
      </c>
      <c r="AB7" s="16" t="e">
        <f>#REF!/1000</f>
        <v>#REF!</v>
      </c>
      <c r="AC7" s="16" t="e">
        <f>#REF!/1000</f>
        <v>#REF!</v>
      </c>
      <c r="AE7" s="18" t="e">
        <f>#REF!/1000</f>
        <v>#REF!</v>
      </c>
      <c r="AF7" s="18" t="e">
        <f>#REF!/1000</f>
        <v>#REF!</v>
      </c>
      <c r="AG7" s="18" t="e">
        <f>#REF!/1000</f>
        <v>#REF!</v>
      </c>
      <c r="AH7" s="18" t="e">
        <f>#REF!/1000</f>
        <v>#REF!</v>
      </c>
    </row>
    <row r="8" spans="1:34" s="17" customFormat="1">
      <c r="A8" s="7" t="s">
        <v>415</v>
      </c>
      <c r="B8" s="7">
        <v>531</v>
      </c>
      <c r="C8" s="7">
        <v>11</v>
      </c>
      <c r="D8" s="7">
        <v>601</v>
      </c>
      <c r="E8" s="7" t="s">
        <v>0</v>
      </c>
      <c r="F8" s="8">
        <v>420066</v>
      </c>
      <c r="G8" s="8">
        <v>381513</v>
      </c>
      <c r="H8" s="9">
        <v>38.552999999999997</v>
      </c>
      <c r="I8" s="10">
        <v>4</v>
      </c>
      <c r="J8" s="10" t="s">
        <v>406</v>
      </c>
      <c r="K8" s="11">
        <v>41960</v>
      </c>
      <c r="L8" s="12" t="s">
        <v>409</v>
      </c>
      <c r="M8" s="34">
        <v>2.4609800000000002</v>
      </c>
      <c r="N8" s="29">
        <v>4.6410200000000001</v>
      </c>
      <c r="O8" s="29">
        <v>1.40645</v>
      </c>
      <c r="P8" s="29">
        <v>0</v>
      </c>
      <c r="Q8" s="29">
        <v>0</v>
      </c>
      <c r="R8" s="29">
        <f t="shared" si="0"/>
        <v>0</v>
      </c>
      <c r="S8" s="29">
        <v>106</v>
      </c>
      <c r="T8" s="29">
        <f t="shared" si="1"/>
        <v>7.8556050853926515E-2</v>
      </c>
      <c r="U8" s="29">
        <v>283</v>
      </c>
      <c r="V8" s="29">
        <f t="shared" si="2"/>
        <v>0.20972983388359623</v>
      </c>
      <c r="W8" s="29">
        <v>0</v>
      </c>
      <c r="X8" s="29">
        <f t="shared" si="3"/>
        <v>0</v>
      </c>
      <c r="Y8" s="15"/>
      <c r="Z8" s="16" t="e">
        <f>#REF!/1000</f>
        <v>#REF!</v>
      </c>
      <c r="AA8" s="16" t="e">
        <f>#REF!/1000</f>
        <v>#REF!</v>
      </c>
      <c r="AB8" s="16" t="e">
        <f>#REF!/1000</f>
        <v>#REF!</v>
      </c>
      <c r="AC8" s="16" t="e">
        <f>#REF!/1000</f>
        <v>#REF!</v>
      </c>
      <c r="AE8" s="18" t="e">
        <f>#REF!/1000</f>
        <v>#REF!</v>
      </c>
      <c r="AF8" s="18" t="e">
        <f>#REF!/1000</f>
        <v>#REF!</v>
      </c>
      <c r="AG8" s="18" t="e">
        <f>#REF!/1000</f>
        <v>#REF!</v>
      </c>
      <c r="AH8" s="18" t="e">
        <f>#REF!/1000</f>
        <v>#REF!</v>
      </c>
    </row>
    <row r="9" spans="1:34" s="17" customFormat="1">
      <c r="A9" s="7" t="s">
        <v>415</v>
      </c>
      <c r="B9" s="7">
        <v>531</v>
      </c>
      <c r="C9" s="7">
        <v>101</v>
      </c>
      <c r="D9" s="7">
        <v>403</v>
      </c>
      <c r="E9" s="7" t="s">
        <v>1</v>
      </c>
      <c r="F9" s="8">
        <v>251107</v>
      </c>
      <c r="G9" s="8">
        <v>274429</v>
      </c>
      <c r="H9" s="9">
        <v>23.321999999999999</v>
      </c>
      <c r="I9" s="10">
        <v>4</v>
      </c>
      <c r="J9" s="10" t="s">
        <v>405</v>
      </c>
      <c r="K9" s="11">
        <v>41961</v>
      </c>
      <c r="L9" s="12" t="s">
        <v>409</v>
      </c>
      <c r="M9" s="34">
        <v>1.95225</v>
      </c>
      <c r="N9" s="29">
        <v>6.3168300000000004</v>
      </c>
      <c r="O9" s="29">
        <v>1.11961</v>
      </c>
      <c r="P9" s="29">
        <v>2</v>
      </c>
      <c r="Q9" s="29">
        <v>104.59</v>
      </c>
      <c r="R9" s="29">
        <f t="shared" si="0"/>
        <v>6.65159812317003E-2</v>
      </c>
      <c r="S9" s="29">
        <v>284.64999999999998</v>
      </c>
      <c r="T9" s="29">
        <f t="shared" si="1"/>
        <v>0.34872039888762296</v>
      </c>
      <c r="U9" s="29">
        <v>77</v>
      </c>
      <c r="V9" s="29">
        <f t="shared" si="2"/>
        <v>9.433153245862276E-2</v>
      </c>
      <c r="W9" s="29">
        <v>0</v>
      </c>
      <c r="X9" s="29">
        <f t="shared" si="3"/>
        <v>0</v>
      </c>
      <c r="Y9" s="15"/>
      <c r="Z9" s="16" t="e">
        <f>#REF!/1000</f>
        <v>#REF!</v>
      </c>
      <c r="AA9" s="16" t="e">
        <f>#REF!/1000</f>
        <v>#REF!</v>
      </c>
      <c r="AB9" s="16" t="e">
        <f>#REF!/1000</f>
        <v>#REF!</v>
      </c>
      <c r="AC9" s="16" t="e">
        <f>#REF!/1000</f>
        <v>#REF!</v>
      </c>
      <c r="AE9" s="18" t="e">
        <f>#REF!/1000</f>
        <v>#REF!</v>
      </c>
      <c r="AF9" s="18" t="e">
        <f>#REF!/1000</f>
        <v>#REF!</v>
      </c>
      <c r="AG9" s="18" t="e">
        <f>#REF!/1000</f>
        <v>#REF!</v>
      </c>
      <c r="AH9" s="18" t="e">
        <f>#REF!/1000</f>
        <v>#REF!</v>
      </c>
    </row>
    <row r="10" spans="1:34" s="17" customFormat="1">
      <c r="A10" s="7" t="s">
        <v>415</v>
      </c>
      <c r="B10" s="7">
        <v>531</v>
      </c>
      <c r="C10" s="7">
        <v>101</v>
      </c>
      <c r="D10" s="7">
        <v>403</v>
      </c>
      <c r="E10" s="7" t="s">
        <v>1</v>
      </c>
      <c r="F10" s="8">
        <v>274429</v>
      </c>
      <c r="G10" s="8">
        <v>251107</v>
      </c>
      <c r="H10" s="9">
        <v>23.321999999999999</v>
      </c>
      <c r="I10" s="10">
        <v>4</v>
      </c>
      <c r="J10" s="10" t="s">
        <v>406</v>
      </c>
      <c r="K10" s="11">
        <v>41961</v>
      </c>
      <c r="L10" s="12" t="s">
        <v>409</v>
      </c>
      <c r="M10" s="34">
        <v>2.0206400000000002</v>
      </c>
      <c r="N10" s="29">
        <v>6.1177000000000001</v>
      </c>
      <c r="O10" s="29">
        <v>1.1552800000000001</v>
      </c>
      <c r="P10" s="29">
        <v>0</v>
      </c>
      <c r="Q10" s="29">
        <v>88.94</v>
      </c>
      <c r="R10" s="29">
        <f t="shared" si="0"/>
        <v>5.4479522706947461E-2</v>
      </c>
      <c r="S10" s="29">
        <v>96.47</v>
      </c>
      <c r="T10" s="29">
        <f t="shared" si="1"/>
        <v>0.11818393423744594</v>
      </c>
      <c r="U10" s="29">
        <v>72</v>
      </c>
      <c r="V10" s="29">
        <f t="shared" si="2"/>
        <v>8.8206108272997907E-2</v>
      </c>
      <c r="W10" s="29">
        <v>0</v>
      </c>
      <c r="X10" s="29">
        <f t="shared" si="3"/>
        <v>0</v>
      </c>
      <c r="Y10" s="15"/>
      <c r="Z10" s="16" t="e">
        <f>#REF!/1000</f>
        <v>#REF!</v>
      </c>
      <c r="AA10" s="16" t="e">
        <f>#REF!/1000</f>
        <v>#REF!</v>
      </c>
      <c r="AB10" s="16" t="e">
        <f>#REF!/1000</f>
        <v>#REF!</v>
      </c>
      <c r="AC10" s="16" t="e">
        <f>#REF!/1000</f>
        <v>#REF!</v>
      </c>
      <c r="AE10" s="18" t="e">
        <f>#REF!/1000</f>
        <v>#REF!</v>
      </c>
      <c r="AF10" s="18" t="e">
        <f>#REF!/1000</f>
        <v>#REF!</v>
      </c>
      <c r="AG10" s="18" t="e">
        <f>#REF!/1000</f>
        <v>#REF!</v>
      </c>
      <c r="AH10" s="18" t="e">
        <f>#REF!/1000</f>
        <v>#REF!</v>
      </c>
    </row>
    <row r="11" spans="1:34" s="17" customFormat="1">
      <c r="A11" s="7" t="s">
        <v>415</v>
      </c>
      <c r="B11" s="7">
        <v>531</v>
      </c>
      <c r="C11" s="7">
        <v>1124</v>
      </c>
      <c r="D11" s="7">
        <v>200</v>
      </c>
      <c r="E11" s="7" t="s">
        <v>2</v>
      </c>
      <c r="F11" s="8">
        <v>16707</v>
      </c>
      <c r="G11" s="8">
        <v>52327</v>
      </c>
      <c r="H11" s="9">
        <v>35.619999999999997</v>
      </c>
      <c r="I11" s="10">
        <v>2</v>
      </c>
      <c r="J11" s="10" t="s">
        <v>407</v>
      </c>
      <c r="K11" s="11">
        <v>41960</v>
      </c>
      <c r="L11" s="12" t="s">
        <v>409</v>
      </c>
      <c r="M11" s="34">
        <v>3.2603399999999998</v>
      </c>
      <c r="N11" s="29">
        <v>6.9835399999999996</v>
      </c>
      <c r="O11" s="29">
        <v>1.4182600000000001</v>
      </c>
      <c r="P11" s="29">
        <v>231</v>
      </c>
      <c r="Q11" s="29">
        <v>0</v>
      </c>
      <c r="R11" s="29">
        <f t="shared" si="0"/>
        <v>0.18528916339135318</v>
      </c>
      <c r="S11" s="29">
        <v>1301</v>
      </c>
      <c r="T11" s="29">
        <f t="shared" si="1"/>
        <v>1.0435549851608246</v>
      </c>
      <c r="U11" s="29">
        <v>2321</v>
      </c>
      <c r="V11" s="29">
        <f t="shared" si="2"/>
        <v>1.8617149274083582</v>
      </c>
      <c r="W11" s="29">
        <v>0</v>
      </c>
      <c r="X11" s="29">
        <f t="shared" si="3"/>
        <v>0</v>
      </c>
      <c r="Y11" s="15"/>
      <c r="Z11" s="16" t="e">
        <f>#REF!/1000</f>
        <v>#REF!</v>
      </c>
      <c r="AA11" s="16" t="e">
        <f>#REF!/1000</f>
        <v>#REF!</v>
      </c>
      <c r="AB11" s="16" t="e">
        <f>#REF!/1000</f>
        <v>#REF!</v>
      </c>
      <c r="AC11" s="16" t="e">
        <f>#REF!/1000</f>
        <v>#REF!</v>
      </c>
      <c r="AE11" s="18" t="e">
        <f>#REF!/1000</f>
        <v>#REF!</v>
      </c>
      <c r="AF11" s="18" t="e">
        <f>#REF!/1000</f>
        <v>#REF!</v>
      </c>
      <c r="AG11" s="18" t="e">
        <f>#REF!/1000</f>
        <v>#REF!</v>
      </c>
      <c r="AH11" s="18" t="e">
        <f>#REF!/1000</f>
        <v>#REF!</v>
      </c>
    </row>
    <row r="12" spans="1:34" s="17" customFormat="1">
      <c r="A12" s="7" t="s">
        <v>415</v>
      </c>
      <c r="B12" s="7">
        <v>531</v>
      </c>
      <c r="C12" s="7">
        <v>1125</v>
      </c>
      <c r="D12" s="7">
        <v>100</v>
      </c>
      <c r="E12" s="7" t="s">
        <v>3</v>
      </c>
      <c r="F12" s="8">
        <v>0</v>
      </c>
      <c r="G12" s="8">
        <v>31500</v>
      </c>
      <c r="H12" s="9">
        <v>31.5</v>
      </c>
      <c r="I12" s="10">
        <v>2</v>
      </c>
      <c r="J12" s="10" t="s">
        <v>407</v>
      </c>
      <c r="K12" s="11">
        <v>41960</v>
      </c>
      <c r="L12" s="12" t="s">
        <v>409</v>
      </c>
      <c r="M12" s="34">
        <v>2.8926099999999999</v>
      </c>
      <c r="N12" s="29">
        <v>3.65069</v>
      </c>
      <c r="O12" s="29">
        <v>1.43492</v>
      </c>
      <c r="P12" s="29">
        <v>305</v>
      </c>
      <c r="Q12" s="29">
        <v>2</v>
      </c>
      <c r="R12" s="29">
        <f t="shared" si="0"/>
        <v>0.27755102040816326</v>
      </c>
      <c r="S12" s="29">
        <v>127</v>
      </c>
      <c r="T12" s="29">
        <f t="shared" si="1"/>
        <v>0.11519274376417232</v>
      </c>
      <c r="U12" s="29">
        <v>11</v>
      </c>
      <c r="V12" s="29">
        <f t="shared" si="2"/>
        <v>9.9773242630385485E-3</v>
      </c>
      <c r="W12" s="29">
        <v>0</v>
      </c>
      <c r="X12" s="29">
        <f t="shared" si="3"/>
        <v>0</v>
      </c>
      <c r="Y12" s="15"/>
      <c r="Z12" s="16" t="e">
        <f>#REF!/1000</f>
        <v>#REF!</v>
      </c>
      <c r="AA12" s="16" t="e">
        <f>#REF!/1000</f>
        <v>#REF!</v>
      </c>
      <c r="AB12" s="16" t="e">
        <f>#REF!/1000</f>
        <v>#REF!</v>
      </c>
      <c r="AC12" s="16" t="e">
        <f>#REF!/1000</f>
        <v>#REF!</v>
      </c>
      <c r="AE12" s="18" t="e">
        <f>#REF!/1000</f>
        <v>#REF!</v>
      </c>
      <c r="AF12" s="18" t="e">
        <f>#REF!/1000</f>
        <v>#REF!</v>
      </c>
      <c r="AG12" s="18" t="e">
        <f>#REF!/1000</f>
        <v>#REF!</v>
      </c>
      <c r="AH12" s="18" t="e">
        <f>#REF!/1000</f>
        <v>#REF!</v>
      </c>
    </row>
    <row r="13" spans="1:34" s="17" customFormat="1">
      <c r="A13" s="7" t="s">
        <v>415</v>
      </c>
      <c r="B13" s="7">
        <v>531</v>
      </c>
      <c r="C13" s="7">
        <v>1379</v>
      </c>
      <c r="D13" s="7">
        <v>100</v>
      </c>
      <c r="E13" s="7" t="s">
        <v>4</v>
      </c>
      <c r="F13" s="8">
        <v>0</v>
      </c>
      <c r="G13" s="8">
        <v>505</v>
      </c>
      <c r="H13" s="9">
        <v>0.505</v>
      </c>
      <c r="I13" s="10">
        <v>2</v>
      </c>
      <c r="J13" s="10" t="s">
        <v>407</v>
      </c>
      <c r="K13" s="11">
        <v>41960</v>
      </c>
      <c r="L13" s="12" t="s">
        <v>409</v>
      </c>
      <c r="M13" s="34">
        <v>2.4090500000000001</v>
      </c>
      <c r="N13" s="29">
        <v>1.5404800000000001</v>
      </c>
      <c r="O13" s="29">
        <v>1.11286</v>
      </c>
      <c r="P13" s="29">
        <v>0</v>
      </c>
      <c r="Q13" s="29">
        <v>0</v>
      </c>
      <c r="R13" s="29">
        <f t="shared" si="0"/>
        <v>0</v>
      </c>
      <c r="S13" s="29">
        <v>0</v>
      </c>
      <c r="T13" s="29">
        <f t="shared" si="1"/>
        <v>0</v>
      </c>
      <c r="U13" s="29">
        <v>0</v>
      </c>
      <c r="V13" s="29">
        <f t="shared" si="2"/>
        <v>0</v>
      </c>
      <c r="W13" s="29">
        <v>0</v>
      </c>
      <c r="X13" s="29">
        <f t="shared" si="3"/>
        <v>0</v>
      </c>
      <c r="Y13" s="15"/>
      <c r="Z13" s="16" t="e">
        <f>#REF!/1000</f>
        <v>#REF!</v>
      </c>
      <c r="AA13" s="16" t="e">
        <f>#REF!/1000</f>
        <v>#REF!</v>
      </c>
      <c r="AB13" s="16" t="e">
        <f>#REF!/1000</f>
        <v>#REF!</v>
      </c>
      <c r="AC13" s="16" t="e">
        <f>#REF!/1000</f>
        <v>#REF!</v>
      </c>
      <c r="AE13" s="18" t="e">
        <f>#REF!/1000</f>
        <v>#REF!</v>
      </c>
      <c r="AF13" s="18" t="e">
        <f>#REF!/1000</f>
        <v>#REF!</v>
      </c>
      <c r="AG13" s="18" t="e">
        <f>#REF!/1000</f>
        <v>#REF!</v>
      </c>
      <c r="AH13" s="18" t="e">
        <f>#REF!/1000</f>
        <v>#REF!</v>
      </c>
    </row>
    <row r="14" spans="1:34" s="17" customFormat="1">
      <c r="A14" s="7" t="s">
        <v>415</v>
      </c>
      <c r="B14" s="7">
        <v>531</v>
      </c>
      <c r="C14" s="7">
        <v>1419</v>
      </c>
      <c r="D14" s="7">
        <v>100</v>
      </c>
      <c r="E14" s="7" t="s">
        <v>470</v>
      </c>
      <c r="F14" s="8">
        <v>0</v>
      </c>
      <c r="G14" s="8">
        <v>6315</v>
      </c>
      <c r="H14" s="9">
        <v>6.3150000000000004</v>
      </c>
      <c r="I14" s="10">
        <v>4</v>
      </c>
      <c r="J14" s="10" t="s">
        <v>405</v>
      </c>
      <c r="K14" s="11">
        <v>41960</v>
      </c>
      <c r="L14" s="12" t="s">
        <v>409</v>
      </c>
      <c r="M14" s="34">
        <v>2.6989700000000001</v>
      </c>
      <c r="N14" s="29">
        <v>5.1267800000000001</v>
      </c>
      <c r="O14" s="29">
        <v>1.20574</v>
      </c>
      <c r="P14" s="29">
        <v>0</v>
      </c>
      <c r="Q14" s="29">
        <v>0</v>
      </c>
      <c r="R14" s="29">
        <f t="shared" si="0"/>
        <v>0</v>
      </c>
      <c r="S14" s="29">
        <v>0</v>
      </c>
      <c r="T14" s="29">
        <f t="shared" si="1"/>
        <v>0</v>
      </c>
      <c r="U14" s="29">
        <v>87</v>
      </c>
      <c r="V14" s="29">
        <f t="shared" si="2"/>
        <v>0.39362063115032225</v>
      </c>
      <c r="W14" s="29">
        <v>0</v>
      </c>
      <c r="X14" s="29">
        <f t="shared" si="3"/>
        <v>0</v>
      </c>
      <c r="Y14" s="15"/>
      <c r="Z14" s="16" t="e">
        <f>#REF!/1000</f>
        <v>#REF!</v>
      </c>
      <c r="AA14" s="16" t="e">
        <f>#REF!/1000</f>
        <v>#REF!</v>
      </c>
      <c r="AB14" s="16" t="e">
        <f>#REF!/1000</f>
        <v>#REF!</v>
      </c>
      <c r="AC14" s="16" t="e">
        <f>#REF!/1000</f>
        <v>#REF!</v>
      </c>
      <c r="AE14" s="18" t="e">
        <f>#REF!/1000</f>
        <v>#REF!</v>
      </c>
      <c r="AF14" s="18" t="e">
        <f>#REF!/1000</f>
        <v>#REF!</v>
      </c>
      <c r="AG14" s="18" t="e">
        <f>#REF!/1000</f>
        <v>#REF!</v>
      </c>
      <c r="AH14" s="18" t="e">
        <f>#REF!/1000</f>
        <v>#REF!</v>
      </c>
    </row>
    <row r="15" spans="1:34" s="17" customFormat="1">
      <c r="A15" s="7" t="s">
        <v>415</v>
      </c>
      <c r="B15" s="7">
        <v>531</v>
      </c>
      <c r="C15" s="7">
        <v>1419</v>
      </c>
      <c r="D15" s="7">
        <v>100</v>
      </c>
      <c r="E15" s="7" t="s">
        <v>470</v>
      </c>
      <c r="F15" s="8">
        <v>6315</v>
      </c>
      <c r="G15" s="8">
        <v>0</v>
      </c>
      <c r="H15" s="9">
        <v>6.3150000000000004</v>
      </c>
      <c r="I15" s="10">
        <v>4</v>
      </c>
      <c r="J15" s="10" t="s">
        <v>406</v>
      </c>
      <c r="K15" s="11">
        <v>41960</v>
      </c>
      <c r="L15" s="12" t="s">
        <v>409</v>
      </c>
      <c r="M15" s="34">
        <v>2.6152099999999998</v>
      </c>
      <c r="N15" s="29">
        <v>5.0007000000000001</v>
      </c>
      <c r="O15" s="29">
        <v>1.1876</v>
      </c>
      <c r="P15" s="29">
        <v>13</v>
      </c>
      <c r="Q15" s="29">
        <v>7</v>
      </c>
      <c r="R15" s="29">
        <f t="shared" si="0"/>
        <v>7.4652188666440439E-2</v>
      </c>
      <c r="S15" s="29">
        <v>7</v>
      </c>
      <c r="T15" s="29">
        <f t="shared" si="1"/>
        <v>3.167062549485352E-2</v>
      </c>
      <c r="U15" s="29">
        <v>50</v>
      </c>
      <c r="V15" s="29">
        <f t="shared" si="2"/>
        <v>0.226218753534668</v>
      </c>
      <c r="W15" s="29">
        <v>0</v>
      </c>
      <c r="X15" s="29">
        <f t="shared" si="3"/>
        <v>0</v>
      </c>
      <c r="Y15" s="15"/>
      <c r="Z15" s="16" t="e">
        <f>#REF!/1000</f>
        <v>#REF!</v>
      </c>
      <c r="AA15" s="16" t="e">
        <f>#REF!/1000</f>
        <v>#REF!</v>
      </c>
      <c r="AB15" s="16" t="e">
        <f>#REF!/1000</f>
        <v>#REF!</v>
      </c>
      <c r="AC15" s="16" t="e">
        <f>#REF!/1000</f>
        <v>#REF!</v>
      </c>
      <c r="AE15" s="18" t="e">
        <f>#REF!/1000</f>
        <v>#REF!</v>
      </c>
      <c r="AF15" s="18" t="e">
        <f>#REF!/1000</f>
        <v>#REF!</v>
      </c>
      <c r="AG15" s="18" t="e">
        <f>#REF!/1000</f>
        <v>#REF!</v>
      </c>
      <c r="AH15" s="18" t="e">
        <f>#REF!/1000</f>
        <v>#REF!</v>
      </c>
    </row>
    <row r="16" spans="1:34" s="17" customFormat="1">
      <c r="A16" s="7" t="s">
        <v>415</v>
      </c>
      <c r="B16" s="7">
        <v>531</v>
      </c>
      <c r="C16" s="7">
        <v>1420</v>
      </c>
      <c r="D16" s="7">
        <v>100</v>
      </c>
      <c r="E16" s="7" t="s">
        <v>5</v>
      </c>
      <c r="F16" s="8">
        <v>0</v>
      </c>
      <c r="G16" s="8">
        <v>278</v>
      </c>
      <c r="H16" s="9">
        <v>0.27800000000000002</v>
      </c>
      <c r="I16" s="10">
        <v>4</v>
      </c>
      <c r="J16" s="10" t="s">
        <v>405</v>
      </c>
      <c r="K16" s="11">
        <v>41961</v>
      </c>
      <c r="L16" s="12" t="s">
        <v>409</v>
      </c>
      <c r="M16" s="34">
        <v>3.927</v>
      </c>
      <c r="N16" s="29">
        <v>3.83</v>
      </c>
      <c r="O16" s="29">
        <v>1.077</v>
      </c>
      <c r="P16" s="29">
        <v>0</v>
      </c>
      <c r="Q16" s="29">
        <v>13.56</v>
      </c>
      <c r="R16" s="29">
        <f t="shared" si="0"/>
        <v>0.69681397738951689</v>
      </c>
      <c r="S16" s="29">
        <v>60.9</v>
      </c>
      <c r="T16" s="29">
        <f t="shared" si="1"/>
        <v>6.258992805755395</v>
      </c>
      <c r="U16" s="29">
        <v>0</v>
      </c>
      <c r="V16" s="29">
        <f t="shared" si="2"/>
        <v>0</v>
      </c>
      <c r="W16" s="29">
        <v>0</v>
      </c>
      <c r="X16" s="29">
        <f t="shared" si="3"/>
        <v>0</v>
      </c>
      <c r="Y16" s="15"/>
      <c r="Z16" s="16" t="e">
        <f>#REF!/1000</f>
        <v>#REF!</v>
      </c>
      <c r="AA16" s="16" t="e">
        <f>#REF!/1000</f>
        <v>#REF!</v>
      </c>
      <c r="AB16" s="16" t="e">
        <f>#REF!/1000</f>
        <v>#REF!</v>
      </c>
      <c r="AC16" s="16" t="e">
        <f>#REF!/1000</f>
        <v>#REF!</v>
      </c>
      <c r="AE16" s="18" t="e">
        <f>#REF!/1000</f>
        <v>#REF!</v>
      </c>
      <c r="AF16" s="18" t="e">
        <f>#REF!/1000</f>
        <v>#REF!</v>
      </c>
      <c r="AG16" s="18" t="e">
        <f>#REF!/1000</f>
        <v>#REF!</v>
      </c>
      <c r="AH16" s="18" t="e">
        <f>#REF!/1000</f>
        <v>#REF!</v>
      </c>
    </row>
    <row r="17" spans="1:34" s="17" customFormat="1">
      <c r="A17" s="7" t="s">
        <v>415</v>
      </c>
      <c r="B17" s="7">
        <v>531</v>
      </c>
      <c r="C17" s="7">
        <v>1420</v>
      </c>
      <c r="D17" s="7">
        <v>100</v>
      </c>
      <c r="E17" s="7" t="s">
        <v>5</v>
      </c>
      <c r="F17" s="8">
        <v>278</v>
      </c>
      <c r="G17" s="8">
        <v>0</v>
      </c>
      <c r="H17" s="9">
        <v>0.27800000000000002</v>
      </c>
      <c r="I17" s="10">
        <v>4</v>
      </c>
      <c r="J17" s="10" t="s">
        <v>406</v>
      </c>
      <c r="K17" s="11">
        <v>41961</v>
      </c>
      <c r="L17" s="12" t="s">
        <v>409</v>
      </c>
      <c r="M17" s="34">
        <v>4.86517</v>
      </c>
      <c r="N17" s="29">
        <v>3.0410300000000001</v>
      </c>
      <c r="O17" s="29">
        <v>1.04793</v>
      </c>
      <c r="P17" s="29">
        <v>0</v>
      </c>
      <c r="Q17" s="29">
        <v>30.27</v>
      </c>
      <c r="R17" s="29">
        <f t="shared" si="0"/>
        <v>1.5554984583761562</v>
      </c>
      <c r="S17" s="29">
        <v>5.1100000000000003</v>
      </c>
      <c r="T17" s="29">
        <f t="shared" si="1"/>
        <v>0.52517985611510787</v>
      </c>
      <c r="U17" s="29">
        <v>47</v>
      </c>
      <c r="V17" s="29">
        <f t="shared" si="2"/>
        <v>4.830421377183967</v>
      </c>
      <c r="W17" s="29">
        <v>0</v>
      </c>
      <c r="X17" s="29">
        <f t="shared" si="3"/>
        <v>0</v>
      </c>
      <c r="Y17" s="15"/>
      <c r="Z17" s="16" t="e">
        <f>#REF!/1000</f>
        <v>#REF!</v>
      </c>
      <c r="AA17" s="16" t="e">
        <f>#REF!/1000</f>
        <v>#REF!</v>
      </c>
      <c r="AB17" s="16" t="e">
        <f>#REF!/1000</f>
        <v>#REF!</v>
      </c>
      <c r="AC17" s="16" t="e">
        <f>#REF!/1000</f>
        <v>#REF!</v>
      </c>
      <c r="AE17" s="18" t="e">
        <f>#REF!/1000</f>
        <v>#REF!</v>
      </c>
      <c r="AF17" s="18" t="e">
        <f>#REF!/1000</f>
        <v>#REF!</v>
      </c>
      <c r="AG17" s="18" t="e">
        <f>#REF!/1000</f>
        <v>#REF!</v>
      </c>
      <c r="AH17" s="18" t="e">
        <f>#REF!/1000</f>
        <v>#REF!</v>
      </c>
    </row>
    <row r="18" spans="1:34" s="17" customFormat="1">
      <c r="A18" s="7" t="s">
        <v>416</v>
      </c>
      <c r="B18" s="7">
        <v>533</v>
      </c>
      <c r="C18" s="7">
        <v>1</v>
      </c>
      <c r="D18" s="7">
        <v>1401</v>
      </c>
      <c r="E18" s="7" t="s">
        <v>6</v>
      </c>
      <c r="F18" s="8">
        <v>912300</v>
      </c>
      <c r="G18" s="8">
        <v>890370</v>
      </c>
      <c r="H18" s="9">
        <v>21.93</v>
      </c>
      <c r="I18" s="10">
        <v>4</v>
      </c>
      <c r="J18" s="10" t="s">
        <v>406</v>
      </c>
      <c r="K18" s="11">
        <v>41948</v>
      </c>
      <c r="L18" s="12" t="s">
        <v>409</v>
      </c>
      <c r="M18" s="34">
        <v>2.9073899999999999</v>
      </c>
      <c r="N18" s="29">
        <v>10.2453</v>
      </c>
      <c r="O18" s="29">
        <v>1.09613</v>
      </c>
      <c r="P18" s="29">
        <v>773</v>
      </c>
      <c r="Q18" s="29">
        <v>43.78</v>
      </c>
      <c r="R18" s="29">
        <f t="shared" si="0"/>
        <v>1.0356198293270797</v>
      </c>
      <c r="S18" s="29">
        <v>1.1599999999999999</v>
      </c>
      <c r="T18" s="29">
        <f t="shared" si="1"/>
        <v>1.5113021952967232E-3</v>
      </c>
      <c r="U18" s="29">
        <v>87</v>
      </c>
      <c r="V18" s="29">
        <f t="shared" si="2"/>
        <v>0.11334766464725426</v>
      </c>
      <c r="W18" s="29">
        <v>0</v>
      </c>
      <c r="X18" s="29">
        <f t="shared" si="3"/>
        <v>0</v>
      </c>
      <c r="Y18" s="15"/>
      <c r="Z18" s="16" t="e">
        <f>#REF!/1000</f>
        <v>#REF!</v>
      </c>
      <c r="AA18" s="16" t="e">
        <f>#REF!/1000</f>
        <v>#REF!</v>
      </c>
      <c r="AB18" s="16" t="e">
        <f>#REF!/1000</f>
        <v>#REF!</v>
      </c>
      <c r="AC18" s="16" t="e">
        <f>#REF!/1000</f>
        <v>#REF!</v>
      </c>
      <c r="AE18" s="18" t="e">
        <f>#REF!/1000</f>
        <v>#REF!</v>
      </c>
      <c r="AF18" s="18" t="e">
        <f>#REF!/1000</f>
        <v>#REF!</v>
      </c>
      <c r="AG18" s="18" t="e">
        <f>#REF!/1000</f>
        <v>#REF!</v>
      </c>
      <c r="AH18" s="18" t="e">
        <f>#REF!/1000</f>
        <v>#REF!</v>
      </c>
    </row>
    <row r="19" spans="1:34" s="17" customFormat="1">
      <c r="A19" s="7" t="s">
        <v>416</v>
      </c>
      <c r="B19" s="7">
        <v>533</v>
      </c>
      <c r="C19" s="7">
        <v>1</v>
      </c>
      <c r="D19" s="7">
        <v>1401</v>
      </c>
      <c r="E19" s="7" t="s">
        <v>6</v>
      </c>
      <c r="F19" s="8">
        <v>890370</v>
      </c>
      <c r="G19" s="8">
        <v>912300</v>
      </c>
      <c r="H19" s="9">
        <v>21.93</v>
      </c>
      <c r="I19" s="10">
        <v>4</v>
      </c>
      <c r="J19" s="10" t="s">
        <v>405</v>
      </c>
      <c r="K19" s="11">
        <v>41948</v>
      </c>
      <c r="L19" s="12" t="s">
        <v>409</v>
      </c>
      <c r="M19" s="34">
        <v>2.9479500000000001</v>
      </c>
      <c r="N19" s="29">
        <v>8.2868999999999993</v>
      </c>
      <c r="O19" s="29">
        <v>1.0797600000000001</v>
      </c>
      <c r="P19" s="29">
        <v>424</v>
      </c>
      <c r="Q19" s="29">
        <v>10.1</v>
      </c>
      <c r="R19" s="29">
        <f t="shared" si="0"/>
        <v>0.55898638525177513</v>
      </c>
      <c r="S19" s="29">
        <v>204.09</v>
      </c>
      <c r="T19" s="29">
        <f t="shared" si="1"/>
        <v>0.2658979871018175</v>
      </c>
      <c r="U19" s="29">
        <v>194</v>
      </c>
      <c r="V19" s="29">
        <f t="shared" si="2"/>
        <v>0.25275226369617615</v>
      </c>
      <c r="W19" s="29">
        <v>0</v>
      </c>
      <c r="X19" s="29">
        <f t="shared" si="3"/>
        <v>0</v>
      </c>
      <c r="Y19" s="15"/>
      <c r="Z19" s="16" t="e">
        <f>#REF!/1000</f>
        <v>#REF!</v>
      </c>
      <c r="AA19" s="16" t="e">
        <f>#REF!/1000</f>
        <v>#REF!</v>
      </c>
      <c r="AB19" s="16" t="e">
        <f>#REF!/1000</f>
        <v>#REF!</v>
      </c>
      <c r="AC19" s="16" t="e">
        <f>#REF!/1000</f>
        <v>#REF!</v>
      </c>
      <c r="AE19" s="18" t="e">
        <f>#REF!/1000</f>
        <v>#REF!</v>
      </c>
      <c r="AF19" s="18" t="e">
        <f>#REF!/1000</f>
        <v>#REF!</v>
      </c>
      <c r="AG19" s="18" t="e">
        <f>#REF!/1000</f>
        <v>#REF!</v>
      </c>
      <c r="AH19" s="18" t="e">
        <f>#REF!/1000</f>
        <v>#REF!</v>
      </c>
    </row>
    <row r="20" spans="1:34" s="17" customFormat="1">
      <c r="A20" s="7" t="s">
        <v>416</v>
      </c>
      <c r="B20" s="7">
        <v>533</v>
      </c>
      <c r="C20" s="7">
        <v>1</v>
      </c>
      <c r="D20" s="7">
        <v>1402</v>
      </c>
      <c r="E20" s="7" t="s">
        <v>7</v>
      </c>
      <c r="F20" s="8">
        <v>912300</v>
      </c>
      <c r="G20" s="8">
        <v>929117</v>
      </c>
      <c r="H20" s="9">
        <v>16.817</v>
      </c>
      <c r="I20" s="10">
        <v>4</v>
      </c>
      <c r="J20" s="10" t="s">
        <v>405</v>
      </c>
      <c r="K20" s="11">
        <v>41953</v>
      </c>
      <c r="L20" s="12" t="s">
        <v>409</v>
      </c>
      <c r="M20" s="34">
        <v>1.9647699999999999</v>
      </c>
      <c r="N20" s="29">
        <v>6.5409300000000004</v>
      </c>
      <c r="O20" s="29">
        <v>1.0268200000000001</v>
      </c>
      <c r="P20" s="29">
        <v>2</v>
      </c>
      <c r="Q20" s="29">
        <v>134.53</v>
      </c>
      <c r="R20" s="29">
        <f t="shared" si="0"/>
        <v>0.11767853957305108</v>
      </c>
      <c r="S20" s="29">
        <v>180.51</v>
      </c>
      <c r="T20" s="29">
        <f t="shared" si="1"/>
        <v>0.30667946550684255</v>
      </c>
      <c r="U20" s="29">
        <v>45</v>
      </c>
      <c r="V20" s="29">
        <f t="shared" si="2"/>
        <v>7.6453248838335361E-2</v>
      </c>
      <c r="W20" s="29">
        <v>0</v>
      </c>
      <c r="X20" s="29">
        <f t="shared" si="3"/>
        <v>0</v>
      </c>
      <c r="Y20" s="15"/>
      <c r="Z20" s="16" t="e">
        <f>#REF!/1000</f>
        <v>#REF!</v>
      </c>
      <c r="AA20" s="16" t="e">
        <f>#REF!/1000</f>
        <v>#REF!</v>
      </c>
      <c r="AB20" s="16" t="e">
        <f>#REF!/1000</f>
        <v>#REF!</v>
      </c>
      <c r="AC20" s="16" t="e">
        <f>#REF!/1000</f>
        <v>#REF!</v>
      </c>
      <c r="AE20" s="18" t="e">
        <f>#REF!/1000</f>
        <v>#REF!</v>
      </c>
      <c r="AF20" s="18" t="e">
        <f>#REF!/1000</f>
        <v>#REF!</v>
      </c>
      <c r="AG20" s="18" t="e">
        <f>#REF!/1000</f>
        <v>#REF!</v>
      </c>
      <c r="AH20" s="18" t="e">
        <f>#REF!/1000</f>
        <v>#REF!</v>
      </c>
    </row>
    <row r="21" spans="1:34" s="17" customFormat="1">
      <c r="A21" s="7" t="s">
        <v>416</v>
      </c>
      <c r="B21" s="7">
        <v>533</v>
      </c>
      <c r="C21" s="7">
        <v>1</v>
      </c>
      <c r="D21" s="7">
        <v>1402</v>
      </c>
      <c r="E21" s="7" t="s">
        <v>7</v>
      </c>
      <c r="F21" s="8">
        <v>929118</v>
      </c>
      <c r="G21" s="8">
        <v>912300</v>
      </c>
      <c r="H21" s="9">
        <v>16.817</v>
      </c>
      <c r="I21" s="10">
        <v>4</v>
      </c>
      <c r="J21" s="10" t="s">
        <v>406</v>
      </c>
      <c r="K21" s="11">
        <v>41953</v>
      </c>
      <c r="L21" s="12" t="s">
        <v>409</v>
      </c>
      <c r="M21" s="34">
        <v>2.0508299999999999</v>
      </c>
      <c r="N21" s="29">
        <v>9.6775500000000001</v>
      </c>
      <c r="O21" s="29">
        <v>1.2038599999999999</v>
      </c>
      <c r="P21" s="29">
        <v>0</v>
      </c>
      <c r="Q21" s="29">
        <v>246.63</v>
      </c>
      <c r="R21" s="29">
        <f t="shared" si="0"/>
        <v>0.20950738623331833</v>
      </c>
      <c r="S21" s="29">
        <v>966.92</v>
      </c>
      <c r="T21" s="29">
        <f t="shared" si="1"/>
        <v>1.6427594525947382</v>
      </c>
      <c r="U21" s="29">
        <v>21</v>
      </c>
      <c r="V21" s="29">
        <f t="shared" si="2"/>
        <v>3.5678182791223166E-2</v>
      </c>
      <c r="W21" s="29">
        <v>0</v>
      </c>
      <c r="X21" s="29">
        <f t="shared" si="3"/>
        <v>0</v>
      </c>
      <c r="Y21" s="15"/>
      <c r="Z21" s="16" t="e">
        <f>#REF!/1000</f>
        <v>#REF!</v>
      </c>
      <c r="AA21" s="16" t="e">
        <f>#REF!/1000</f>
        <v>#REF!</v>
      </c>
      <c r="AB21" s="16" t="e">
        <f>#REF!/1000</f>
        <v>#REF!</v>
      </c>
      <c r="AC21" s="16" t="e">
        <f>#REF!/1000</f>
        <v>#REF!</v>
      </c>
      <c r="AE21" s="18" t="e">
        <f>#REF!/1000</f>
        <v>#REF!</v>
      </c>
      <c r="AF21" s="18" t="e">
        <f>#REF!/1000</f>
        <v>#REF!</v>
      </c>
      <c r="AG21" s="18" t="e">
        <f>#REF!/1000</f>
        <v>#REF!</v>
      </c>
      <c r="AH21" s="18" t="e">
        <f>#REF!/1000</f>
        <v>#REF!</v>
      </c>
    </row>
    <row r="22" spans="1:34" s="17" customFormat="1">
      <c r="A22" s="7" t="s">
        <v>416</v>
      </c>
      <c r="B22" s="7">
        <v>533</v>
      </c>
      <c r="C22" s="7">
        <v>1</v>
      </c>
      <c r="D22" s="7">
        <v>1403</v>
      </c>
      <c r="E22" s="7" t="s">
        <v>8</v>
      </c>
      <c r="F22" s="8">
        <v>929117</v>
      </c>
      <c r="G22" s="8">
        <v>944000</v>
      </c>
      <c r="H22" s="9">
        <v>14.882999999999999</v>
      </c>
      <c r="I22" s="10">
        <v>4</v>
      </c>
      <c r="J22" s="10" t="s">
        <v>405</v>
      </c>
      <c r="K22" s="11">
        <v>41953</v>
      </c>
      <c r="L22" s="12" t="s">
        <v>409</v>
      </c>
      <c r="M22" s="34">
        <v>2.4863200000000001</v>
      </c>
      <c r="N22" s="29">
        <v>5.20017</v>
      </c>
      <c r="O22" s="29">
        <v>0.889629</v>
      </c>
      <c r="P22" s="29">
        <v>49</v>
      </c>
      <c r="Q22" s="29">
        <v>521.51</v>
      </c>
      <c r="R22" s="29">
        <f t="shared" si="0"/>
        <v>0.59464777646595823</v>
      </c>
      <c r="S22" s="29">
        <v>148.31</v>
      </c>
      <c r="T22" s="29">
        <f t="shared" si="1"/>
        <v>0.28471602307522487</v>
      </c>
      <c r="U22" s="29">
        <v>20</v>
      </c>
      <c r="V22" s="29">
        <f t="shared" si="2"/>
        <v>3.8394716886956358E-2</v>
      </c>
      <c r="W22" s="29">
        <v>0</v>
      </c>
      <c r="X22" s="29">
        <f t="shared" si="3"/>
        <v>0</v>
      </c>
      <c r="Y22" s="15"/>
      <c r="Z22" s="16" t="e">
        <f>#REF!/1000</f>
        <v>#REF!</v>
      </c>
      <c r="AA22" s="16" t="e">
        <f>#REF!/1000</f>
        <v>#REF!</v>
      </c>
      <c r="AB22" s="16" t="e">
        <f>#REF!/1000</f>
        <v>#REF!</v>
      </c>
      <c r="AC22" s="16" t="e">
        <f>#REF!/1000</f>
        <v>#REF!</v>
      </c>
      <c r="AE22" s="18" t="e">
        <f>#REF!/1000</f>
        <v>#REF!</v>
      </c>
      <c r="AF22" s="18" t="e">
        <f>#REF!/1000</f>
        <v>#REF!</v>
      </c>
      <c r="AG22" s="18" t="e">
        <f>#REF!/1000</f>
        <v>#REF!</v>
      </c>
      <c r="AH22" s="18" t="e">
        <f>#REF!/1000</f>
        <v>#REF!</v>
      </c>
    </row>
    <row r="23" spans="1:34" s="17" customFormat="1">
      <c r="A23" s="7" t="s">
        <v>416</v>
      </c>
      <c r="B23" s="7">
        <v>533</v>
      </c>
      <c r="C23" s="7">
        <v>1</v>
      </c>
      <c r="D23" s="7">
        <v>1403</v>
      </c>
      <c r="E23" s="7" t="s">
        <v>8</v>
      </c>
      <c r="F23" s="8">
        <v>944001</v>
      </c>
      <c r="G23" s="8">
        <v>929117</v>
      </c>
      <c r="H23" s="9">
        <v>14.882999999999999</v>
      </c>
      <c r="I23" s="10">
        <v>4</v>
      </c>
      <c r="J23" s="10" t="s">
        <v>406</v>
      </c>
      <c r="K23" s="11">
        <v>41953</v>
      </c>
      <c r="L23" s="12" t="s">
        <v>409</v>
      </c>
      <c r="M23" s="34">
        <v>2.6455199999999999</v>
      </c>
      <c r="N23" s="29">
        <v>6.3504899999999997</v>
      </c>
      <c r="O23" s="29">
        <v>1.0306200000000001</v>
      </c>
      <c r="P23" s="29">
        <v>231</v>
      </c>
      <c r="Q23" s="29">
        <v>328.11</v>
      </c>
      <c r="R23" s="29">
        <f t="shared" si="0"/>
        <v>0.75840124398882713</v>
      </c>
      <c r="S23" s="29">
        <v>390.26</v>
      </c>
      <c r="T23" s="29">
        <f t="shared" si="1"/>
        <v>0.74919611061517932</v>
      </c>
      <c r="U23" s="29">
        <v>45</v>
      </c>
      <c r="V23" s="29">
        <f t="shared" si="2"/>
        <v>8.63881129956518E-2</v>
      </c>
      <c r="W23" s="29">
        <v>0</v>
      </c>
      <c r="X23" s="29">
        <f t="shared" si="3"/>
        <v>0</v>
      </c>
      <c r="Y23" s="15"/>
      <c r="Z23" s="16" t="e">
        <f>#REF!/1000</f>
        <v>#REF!</v>
      </c>
      <c r="AA23" s="16" t="e">
        <f>#REF!/1000</f>
        <v>#REF!</v>
      </c>
      <c r="AB23" s="16" t="e">
        <f>#REF!/1000</f>
        <v>#REF!</v>
      </c>
      <c r="AC23" s="16" t="e">
        <f>#REF!/1000</f>
        <v>#REF!</v>
      </c>
      <c r="AE23" s="18" t="e">
        <f>#REF!/1000</f>
        <v>#REF!</v>
      </c>
      <c r="AF23" s="18" t="e">
        <f>#REF!/1000</f>
        <v>#REF!</v>
      </c>
      <c r="AG23" s="18" t="e">
        <f>#REF!/1000</f>
        <v>#REF!</v>
      </c>
      <c r="AH23" s="18" t="e">
        <f>#REF!/1000</f>
        <v>#REF!</v>
      </c>
    </row>
    <row r="24" spans="1:34" s="17" customFormat="1">
      <c r="A24" s="7" t="s">
        <v>416</v>
      </c>
      <c r="B24" s="7">
        <v>533</v>
      </c>
      <c r="C24" s="7">
        <v>1</v>
      </c>
      <c r="D24" s="7">
        <v>1404</v>
      </c>
      <c r="E24" s="7" t="s">
        <v>9</v>
      </c>
      <c r="F24" s="8">
        <v>944000</v>
      </c>
      <c r="G24" s="8">
        <v>970000</v>
      </c>
      <c r="H24" s="9">
        <v>26</v>
      </c>
      <c r="I24" s="10">
        <v>4</v>
      </c>
      <c r="J24" s="10" t="s">
        <v>405</v>
      </c>
      <c r="K24" s="11">
        <v>41953</v>
      </c>
      <c r="L24" s="12" t="s">
        <v>409</v>
      </c>
      <c r="M24" s="34">
        <v>2.29129</v>
      </c>
      <c r="N24" s="29">
        <v>6.9132400000000001</v>
      </c>
      <c r="O24" s="29">
        <v>1.0186599999999999</v>
      </c>
      <c r="P24" s="29">
        <v>83</v>
      </c>
      <c r="Q24" s="29">
        <v>861.83</v>
      </c>
      <c r="R24" s="29">
        <f t="shared" si="0"/>
        <v>0.56474175824175821</v>
      </c>
      <c r="S24" s="29">
        <v>1145.48</v>
      </c>
      <c r="T24" s="29">
        <f t="shared" si="1"/>
        <v>1.2587692307692309</v>
      </c>
      <c r="U24" s="29">
        <v>443</v>
      </c>
      <c r="V24" s="29">
        <f t="shared" si="2"/>
        <v>0.4868131868131868</v>
      </c>
      <c r="W24" s="29">
        <v>2</v>
      </c>
      <c r="X24" s="29">
        <f t="shared" si="3"/>
        <v>2.1978021978021978E-3</v>
      </c>
      <c r="Y24" s="15"/>
      <c r="Z24" s="16" t="e">
        <f>#REF!/1000</f>
        <v>#REF!</v>
      </c>
      <c r="AA24" s="16" t="e">
        <f>#REF!/1000</f>
        <v>#REF!</v>
      </c>
      <c r="AB24" s="16" t="e">
        <f>#REF!/1000</f>
        <v>#REF!</v>
      </c>
      <c r="AC24" s="16" t="e">
        <f>#REF!/1000</f>
        <v>#REF!</v>
      </c>
      <c r="AE24" s="18" t="e">
        <f>#REF!/1000</f>
        <v>#REF!</v>
      </c>
      <c r="AF24" s="18" t="e">
        <f>#REF!/1000</f>
        <v>#REF!</v>
      </c>
      <c r="AG24" s="18" t="e">
        <f>#REF!/1000</f>
        <v>#REF!</v>
      </c>
      <c r="AH24" s="18" t="e">
        <f>#REF!/1000</f>
        <v>#REF!</v>
      </c>
    </row>
    <row r="25" spans="1:34" s="17" customFormat="1">
      <c r="A25" s="7" t="s">
        <v>416</v>
      </c>
      <c r="B25" s="7">
        <v>533</v>
      </c>
      <c r="C25" s="7">
        <v>1</v>
      </c>
      <c r="D25" s="7">
        <v>1404</v>
      </c>
      <c r="E25" s="7" t="s">
        <v>9</v>
      </c>
      <c r="F25" s="8">
        <v>970000</v>
      </c>
      <c r="G25" s="8">
        <v>944000</v>
      </c>
      <c r="H25" s="9">
        <v>26</v>
      </c>
      <c r="I25" s="10">
        <v>4</v>
      </c>
      <c r="J25" s="10" t="s">
        <v>406</v>
      </c>
      <c r="K25" s="11">
        <v>41953</v>
      </c>
      <c r="L25" s="12" t="s">
        <v>409</v>
      </c>
      <c r="M25" s="34">
        <v>2.27841</v>
      </c>
      <c r="N25" s="29">
        <v>4.1718799999999998</v>
      </c>
      <c r="O25" s="29">
        <v>1.23312</v>
      </c>
      <c r="P25" s="29">
        <v>27</v>
      </c>
      <c r="Q25" s="29">
        <v>2026.02</v>
      </c>
      <c r="R25" s="29">
        <f t="shared" si="0"/>
        <v>1.142868131868132</v>
      </c>
      <c r="S25" s="29">
        <v>449.95</v>
      </c>
      <c r="T25" s="29">
        <f t="shared" si="1"/>
        <v>0.4944505494505495</v>
      </c>
      <c r="U25" s="29">
        <v>83</v>
      </c>
      <c r="V25" s="29">
        <f t="shared" si="2"/>
        <v>9.1208791208791204E-2</v>
      </c>
      <c r="W25" s="29">
        <v>3</v>
      </c>
      <c r="X25" s="29">
        <f t="shared" si="3"/>
        <v>3.2967032967032963E-3</v>
      </c>
      <c r="Y25" s="15"/>
      <c r="Z25" s="16" t="e">
        <f>#REF!/1000</f>
        <v>#REF!</v>
      </c>
      <c r="AA25" s="16" t="e">
        <f>#REF!/1000</f>
        <v>#REF!</v>
      </c>
      <c r="AB25" s="16" t="e">
        <f>#REF!/1000</f>
        <v>#REF!</v>
      </c>
      <c r="AC25" s="16" t="e">
        <f>#REF!/1000</f>
        <v>#REF!</v>
      </c>
      <c r="AE25" s="18" t="e">
        <f>#REF!/1000</f>
        <v>#REF!</v>
      </c>
      <c r="AF25" s="18" t="e">
        <f>#REF!/1000</f>
        <v>#REF!</v>
      </c>
      <c r="AG25" s="18" t="e">
        <f>#REF!/1000</f>
        <v>#REF!</v>
      </c>
      <c r="AH25" s="18" t="e">
        <f>#REF!/1000</f>
        <v>#REF!</v>
      </c>
    </row>
    <row r="26" spans="1:34" s="17" customFormat="1">
      <c r="A26" s="7" t="s">
        <v>416</v>
      </c>
      <c r="B26" s="7">
        <v>533</v>
      </c>
      <c r="C26" s="7">
        <v>1</v>
      </c>
      <c r="D26" s="7">
        <v>1405</v>
      </c>
      <c r="E26" s="7" t="s">
        <v>10</v>
      </c>
      <c r="F26" s="8">
        <v>970000</v>
      </c>
      <c r="G26" s="8">
        <v>994617</v>
      </c>
      <c r="H26" s="9">
        <v>24.617000000000001</v>
      </c>
      <c r="I26" s="10">
        <v>4</v>
      </c>
      <c r="J26" s="10" t="s">
        <v>405</v>
      </c>
      <c r="K26" s="11">
        <v>41950</v>
      </c>
      <c r="L26" s="12" t="s">
        <v>409</v>
      </c>
      <c r="M26" s="34">
        <v>2.27922</v>
      </c>
      <c r="N26" s="29">
        <v>6.6029600000000004</v>
      </c>
      <c r="O26" s="29">
        <v>1.14194</v>
      </c>
      <c r="P26" s="29">
        <v>110</v>
      </c>
      <c r="Q26" s="29">
        <v>0</v>
      </c>
      <c r="R26" s="29">
        <f t="shared" si="0"/>
        <v>0.12767019307215105</v>
      </c>
      <c r="S26" s="29">
        <v>140.94</v>
      </c>
      <c r="T26" s="29">
        <f t="shared" si="1"/>
        <v>0.16358033646899062</v>
      </c>
      <c r="U26" s="29">
        <v>1400</v>
      </c>
      <c r="V26" s="29">
        <f t="shared" si="2"/>
        <v>1.6248933663728315</v>
      </c>
      <c r="W26" s="29">
        <v>0</v>
      </c>
      <c r="X26" s="29">
        <f t="shared" si="3"/>
        <v>0</v>
      </c>
      <c r="Y26" s="15"/>
      <c r="Z26" s="16" t="e">
        <f>#REF!/1000</f>
        <v>#REF!</v>
      </c>
      <c r="AA26" s="16" t="e">
        <f>#REF!/1000</f>
        <v>#REF!</v>
      </c>
      <c r="AB26" s="16" t="e">
        <f>#REF!/1000</f>
        <v>#REF!</v>
      </c>
      <c r="AC26" s="16" t="e">
        <f>#REF!/1000</f>
        <v>#REF!</v>
      </c>
      <c r="AE26" s="18" t="e">
        <f>#REF!/1000</f>
        <v>#REF!</v>
      </c>
      <c r="AF26" s="18" t="e">
        <f>#REF!/1000</f>
        <v>#REF!</v>
      </c>
      <c r="AG26" s="18" t="e">
        <f>#REF!/1000</f>
        <v>#REF!</v>
      </c>
      <c r="AH26" s="18" t="e">
        <f>#REF!/1000</f>
        <v>#REF!</v>
      </c>
    </row>
    <row r="27" spans="1:34" s="17" customFormat="1">
      <c r="A27" s="7" t="s">
        <v>416</v>
      </c>
      <c r="B27" s="7">
        <v>533</v>
      </c>
      <c r="C27" s="7">
        <v>1</v>
      </c>
      <c r="D27" s="7">
        <v>1405</v>
      </c>
      <c r="E27" s="7" t="s">
        <v>10</v>
      </c>
      <c r="F27" s="8">
        <v>994617</v>
      </c>
      <c r="G27" s="8">
        <v>970000</v>
      </c>
      <c r="H27" s="9">
        <v>24.617000000000001</v>
      </c>
      <c r="I27" s="10">
        <v>4</v>
      </c>
      <c r="J27" s="10" t="s">
        <v>406</v>
      </c>
      <c r="K27" s="11">
        <v>41950</v>
      </c>
      <c r="L27" s="12" t="s">
        <v>409</v>
      </c>
      <c r="M27" s="34">
        <v>1.7710699999999999</v>
      </c>
      <c r="N27" s="29">
        <v>5.4487300000000003</v>
      </c>
      <c r="O27" s="29">
        <v>1.13083</v>
      </c>
      <c r="P27" s="29">
        <v>27</v>
      </c>
      <c r="Q27" s="29">
        <v>0</v>
      </c>
      <c r="R27" s="29">
        <f t="shared" si="0"/>
        <v>3.1337229208618894E-2</v>
      </c>
      <c r="S27" s="29">
        <v>0</v>
      </c>
      <c r="T27" s="29">
        <f t="shared" si="1"/>
        <v>0</v>
      </c>
      <c r="U27" s="29">
        <v>237</v>
      </c>
      <c r="V27" s="29">
        <f t="shared" si="2"/>
        <v>0.2750712341645436</v>
      </c>
      <c r="W27" s="29">
        <v>0</v>
      </c>
      <c r="X27" s="29">
        <f t="shared" si="3"/>
        <v>0</v>
      </c>
      <c r="Y27" s="15"/>
      <c r="Z27" s="16" t="e">
        <f>#REF!/1000</f>
        <v>#REF!</v>
      </c>
      <c r="AA27" s="16" t="e">
        <f>#REF!/1000</f>
        <v>#REF!</v>
      </c>
      <c r="AB27" s="16" t="e">
        <f>#REF!/1000</f>
        <v>#REF!</v>
      </c>
      <c r="AC27" s="16" t="e">
        <f>#REF!/1000</f>
        <v>#REF!</v>
      </c>
      <c r="AE27" s="18" t="e">
        <f>#REF!/1000</f>
        <v>#REF!</v>
      </c>
      <c r="AF27" s="18" t="e">
        <f>#REF!/1000</f>
        <v>#REF!</v>
      </c>
      <c r="AG27" s="18" t="e">
        <f>#REF!/1000</f>
        <v>#REF!</v>
      </c>
      <c r="AH27" s="18" t="e">
        <f>#REF!/1000</f>
        <v>#REF!</v>
      </c>
    </row>
    <row r="28" spans="1:34" s="17" customFormat="1">
      <c r="A28" s="7" t="s">
        <v>416</v>
      </c>
      <c r="B28" s="7">
        <v>533</v>
      </c>
      <c r="C28" s="7">
        <v>107</v>
      </c>
      <c r="D28" s="7">
        <v>300</v>
      </c>
      <c r="E28" s="7" t="s">
        <v>11</v>
      </c>
      <c r="F28" s="8">
        <v>205121</v>
      </c>
      <c r="G28" s="8">
        <v>240301</v>
      </c>
      <c r="H28" s="9">
        <v>35.18</v>
      </c>
      <c r="I28" s="10">
        <v>2</v>
      </c>
      <c r="J28" s="10" t="s">
        <v>407</v>
      </c>
      <c r="K28" s="11">
        <v>41951</v>
      </c>
      <c r="L28" s="12" t="s">
        <v>409</v>
      </c>
      <c r="M28" s="34">
        <v>3.1296300000000001</v>
      </c>
      <c r="N28" s="29">
        <v>4.7397200000000002</v>
      </c>
      <c r="O28" s="29">
        <v>1.2116</v>
      </c>
      <c r="P28" s="29">
        <v>893</v>
      </c>
      <c r="Q28" s="29">
        <v>214.83</v>
      </c>
      <c r="R28" s="29">
        <f t="shared" si="0"/>
        <v>0.81248680256639316</v>
      </c>
      <c r="S28" s="29">
        <v>2117.31</v>
      </c>
      <c r="T28" s="29">
        <f t="shared" si="1"/>
        <v>1.7195728092260214</v>
      </c>
      <c r="U28" s="29">
        <v>0</v>
      </c>
      <c r="V28" s="29">
        <f t="shared" si="2"/>
        <v>0</v>
      </c>
      <c r="W28" s="29">
        <v>0</v>
      </c>
      <c r="X28" s="29">
        <f t="shared" si="3"/>
        <v>0</v>
      </c>
      <c r="Y28" s="15"/>
      <c r="Z28" s="16" t="e">
        <f>#REF!/1000</f>
        <v>#REF!</v>
      </c>
      <c r="AA28" s="16" t="e">
        <f>#REF!/1000</f>
        <v>#REF!</v>
      </c>
      <c r="AB28" s="16" t="e">
        <f>#REF!/1000</f>
        <v>#REF!</v>
      </c>
      <c r="AC28" s="16" t="e">
        <f>#REF!/1000</f>
        <v>#REF!</v>
      </c>
      <c r="AE28" s="18" t="e">
        <f>#REF!/1000</f>
        <v>#REF!</v>
      </c>
      <c r="AF28" s="18" t="e">
        <f>#REF!/1000</f>
        <v>#REF!</v>
      </c>
      <c r="AG28" s="18" t="e">
        <f>#REF!/1000</f>
        <v>#REF!</v>
      </c>
      <c r="AH28" s="18" t="e">
        <f>#REF!/1000</f>
        <v>#REF!</v>
      </c>
    </row>
    <row r="29" spans="1:34" s="17" customFormat="1">
      <c r="A29" s="7" t="s">
        <v>416</v>
      </c>
      <c r="B29" s="7">
        <v>533</v>
      </c>
      <c r="C29" s="7">
        <v>118</v>
      </c>
      <c r="D29" s="7">
        <v>202</v>
      </c>
      <c r="E29" s="7" t="s">
        <v>12</v>
      </c>
      <c r="F29" s="8">
        <v>131000</v>
      </c>
      <c r="G29" s="8">
        <v>158657</v>
      </c>
      <c r="H29" s="9">
        <v>27.657</v>
      </c>
      <c r="I29" s="10">
        <v>2</v>
      </c>
      <c r="J29" s="10" t="s">
        <v>407</v>
      </c>
      <c r="K29" s="11">
        <v>41951</v>
      </c>
      <c r="L29" s="12" t="s">
        <v>409</v>
      </c>
      <c r="M29" s="34">
        <v>1.90638</v>
      </c>
      <c r="N29" s="29">
        <v>4.2267700000000001</v>
      </c>
      <c r="O29" s="29">
        <v>1.11398</v>
      </c>
      <c r="P29" s="29">
        <v>117</v>
      </c>
      <c r="Q29" s="29">
        <v>408.17</v>
      </c>
      <c r="R29" s="29">
        <f t="shared" si="0"/>
        <v>0.3317010934973838</v>
      </c>
      <c r="S29" s="29">
        <v>1612.01</v>
      </c>
      <c r="T29" s="29">
        <f t="shared" si="1"/>
        <v>1.6653081885753545</v>
      </c>
      <c r="U29" s="29">
        <v>2</v>
      </c>
      <c r="V29" s="29">
        <f t="shared" si="2"/>
        <v>2.0661263746197035E-3</v>
      </c>
      <c r="W29" s="29">
        <v>0</v>
      </c>
      <c r="X29" s="29">
        <f t="shared" si="3"/>
        <v>0</v>
      </c>
      <c r="Y29" s="15"/>
      <c r="Z29" s="16" t="e">
        <f>#REF!/1000</f>
        <v>#REF!</v>
      </c>
      <c r="AA29" s="16" t="e">
        <f>#REF!/1000</f>
        <v>#REF!</v>
      </c>
      <c r="AB29" s="16" t="e">
        <f>#REF!/1000</f>
        <v>#REF!</v>
      </c>
      <c r="AC29" s="16" t="e">
        <f>#REF!/1000</f>
        <v>#REF!</v>
      </c>
      <c r="AE29" s="18" t="e">
        <f>#REF!/1000</f>
        <v>#REF!</v>
      </c>
      <c r="AF29" s="18" t="e">
        <f>#REF!/1000</f>
        <v>#REF!</v>
      </c>
      <c r="AG29" s="18" t="e">
        <f>#REF!/1000</f>
        <v>#REF!</v>
      </c>
      <c r="AH29" s="18" t="e">
        <f>#REF!/1000</f>
        <v>#REF!</v>
      </c>
    </row>
    <row r="30" spans="1:34" s="17" customFormat="1">
      <c r="A30" s="7" t="s">
        <v>416</v>
      </c>
      <c r="B30" s="7">
        <v>533</v>
      </c>
      <c r="C30" s="7">
        <v>123</v>
      </c>
      <c r="D30" s="7">
        <v>100</v>
      </c>
      <c r="E30" s="7" t="s">
        <v>13</v>
      </c>
      <c r="F30" s="8">
        <v>0</v>
      </c>
      <c r="G30" s="8">
        <v>8250</v>
      </c>
      <c r="H30" s="9">
        <v>8.25</v>
      </c>
      <c r="I30" s="10">
        <v>2</v>
      </c>
      <c r="J30" s="10" t="s">
        <v>407</v>
      </c>
      <c r="K30" s="11">
        <v>41950</v>
      </c>
      <c r="L30" s="12" t="s">
        <v>409</v>
      </c>
      <c r="M30" s="34">
        <v>2.9767999999999999</v>
      </c>
      <c r="N30" s="29">
        <v>6.6659600000000001</v>
      </c>
      <c r="O30" s="29">
        <v>1.1908399999999999</v>
      </c>
      <c r="P30" s="29">
        <v>677</v>
      </c>
      <c r="Q30" s="29">
        <v>0</v>
      </c>
      <c r="R30" s="29">
        <f t="shared" si="0"/>
        <v>2.3445887445887448</v>
      </c>
      <c r="S30" s="29">
        <v>0</v>
      </c>
      <c r="T30" s="29">
        <f t="shared" si="1"/>
        <v>0</v>
      </c>
      <c r="U30" s="29">
        <v>396</v>
      </c>
      <c r="V30" s="29">
        <f t="shared" si="2"/>
        <v>1.3714285714285714</v>
      </c>
      <c r="W30" s="29">
        <v>0</v>
      </c>
      <c r="X30" s="29">
        <f t="shared" si="3"/>
        <v>0</v>
      </c>
      <c r="Y30" s="15"/>
      <c r="Z30" s="16" t="e">
        <f>#REF!/1000</f>
        <v>#REF!</v>
      </c>
      <c r="AA30" s="16" t="e">
        <f>#REF!/1000</f>
        <v>#REF!</v>
      </c>
      <c r="AB30" s="16" t="e">
        <f>#REF!/1000</f>
        <v>#REF!</v>
      </c>
      <c r="AC30" s="16" t="e">
        <f>#REF!/1000</f>
        <v>#REF!</v>
      </c>
      <c r="AE30" s="18" t="e">
        <f>#REF!/1000</f>
        <v>#REF!</v>
      </c>
      <c r="AF30" s="18" t="e">
        <f>#REF!/1000</f>
        <v>#REF!</v>
      </c>
      <c r="AG30" s="18" t="e">
        <f>#REF!/1000</f>
        <v>#REF!</v>
      </c>
      <c r="AH30" s="18" t="e">
        <f>#REF!/1000</f>
        <v>#REF!</v>
      </c>
    </row>
    <row r="31" spans="1:34" s="17" customFormat="1">
      <c r="A31" s="7" t="s">
        <v>416</v>
      </c>
      <c r="B31" s="7">
        <v>533</v>
      </c>
      <c r="C31" s="7">
        <v>1020</v>
      </c>
      <c r="D31" s="7">
        <v>100</v>
      </c>
      <c r="E31" s="7" t="s">
        <v>14</v>
      </c>
      <c r="F31" s="8">
        <v>0</v>
      </c>
      <c r="G31" s="8">
        <v>27849</v>
      </c>
      <c r="H31" s="9">
        <v>27.849</v>
      </c>
      <c r="I31" s="10">
        <v>2</v>
      </c>
      <c r="J31" s="10" t="s">
        <v>407</v>
      </c>
      <c r="K31" s="11">
        <v>41948</v>
      </c>
      <c r="L31" s="12" t="s">
        <v>409</v>
      </c>
      <c r="M31" s="34">
        <v>2.1286800000000001</v>
      </c>
      <c r="N31" s="29">
        <v>4.9611900000000002</v>
      </c>
      <c r="O31" s="29">
        <v>1.19852</v>
      </c>
      <c r="P31" s="29">
        <v>258</v>
      </c>
      <c r="Q31" s="29">
        <v>14.671099999999999</v>
      </c>
      <c r="R31" s="29">
        <f t="shared" si="0"/>
        <v>0.27221859723098546</v>
      </c>
      <c r="S31" s="29">
        <v>48.640300000000003</v>
      </c>
      <c r="T31" s="29">
        <f t="shared" si="1"/>
        <v>4.9902073939561829E-2</v>
      </c>
      <c r="U31" s="29">
        <v>113</v>
      </c>
      <c r="V31" s="29">
        <f t="shared" si="2"/>
        <v>0.11593132351507876</v>
      </c>
      <c r="W31" s="29">
        <v>0</v>
      </c>
      <c r="X31" s="29">
        <f t="shared" si="3"/>
        <v>0</v>
      </c>
      <c r="Y31" s="15"/>
      <c r="Z31" s="16" t="e">
        <f>#REF!/1000</f>
        <v>#REF!</v>
      </c>
      <c r="AA31" s="16" t="e">
        <f>#REF!/1000</f>
        <v>#REF!</v>
      </c>
      <c r="AB31" s="16" t="e">
        <f>#REF!/1000</f>
        <v>#REF!</v>
      </c>
      <c r="AC31" s="16" t="e">
        <f>#REF!/1000</f>
        <v>#REF!</v>
      </c>
      <c r="AE31" s="18" t="e">
        <f>#REF!/1000</f>
        <v>#REF!</v>
      </c>
      <c r="AF31" s="18" t="e">
        <f>#REF!/1000</f>
        <v>#REF!</v>
      </c>
      <c r="AG31" s="18" t="e">
        <f>#REF!/1000</f>
        <v>#REF!</v>
      </c>
      <c r="AH31" s="18" t="e">
        <f>#REF!/1000</f>
        <v>#REF!</v>
      </c>
    </row>
    <row r="32" spans="1:34" s="17" customFormat="1">
      <c r="A32" s="7" t="s">
        <v>416</v>
      </c>
      <c r="B32" s="7">
        <v>533</v>
      </c>
      <c r="C32" s="7">
        <v>1150</v>
      </c>
      <c r="D32" s="7">
        <v>200</v>
      </c>
      <c r="E32" s="7" t="s">
        <v>15</v>
      </c>
      <c r="F32" s="8">
        <v>53000</v>
      </c>
      <c r="G32" s="8">
        <v>82043</v>
      </c>
      <c r="H32" s="9">
        <v>29.042999999999999</v>
      </c>
      <c r="I32" s="10">
        <v>2</v>
      </c>
      <c r="J32" s="10" t="s">
        <v>407</v>
      </c>
      <c r="K32" s="11">
        <v>41948</v>
      </c>
      <c r="L32" s="12" t="s">
        <v>409</v>
      </c>
      <c r="M32" s="34">
        <v>3.3277399999999999</v>
      </c>
      <c r="N32" s="29">
        <v>4.1863400000000004</v>
      </c>
      <c r="O32" s="29">
        <v>1.3442799999999999</v>
      </c>
      <c r="P32" s="29">
        <v>1034</v>
      </c>
      <c r="Q32" s="29">
        <v>7.62</v>
      </c>
      <c r="R32" s="29">
        <f t="shared" si="0"/>
        <v>1.0209590705407252</v>
      </c>
      <c r="S32" s="29">
        <v>164.83</v>
      </c>
      <c r="T32" s="29">
        <f t="shared" si="1"/>
        <v>0.16215365394169237</v>
      </c>
      <c r="U32" s="29">
        <v>28</v>
      </c>
      <c r="V32" s="29">
        <f t="shared" si="2"/>
        <v>2.7545363770960299E-2</v>
      </c>
      <c r="W32" s="29">
        <v>1</v>
      </c>
      <c r="X32" s="29">
        <f t="shared" si="3"/>
        <v>9.8376299182001067E-4</v>
      </c>
      <c r="Y32" s="15"/>
      <c r="Z32" s="16" t="e">
        <f>#REF!/1000</f>
        <v>#REF!</v>
      </c>
      <c r="AA32" s="16" t="e">
        <f>#REF!/1000</f>
        <v>#REF!</v>
      </c>
      <c r="AB32" s="16" t="e">
        <f>#REF!/1000</f>
        <v>#REF!</v>
      </c>
      <c r="AC32" s="16" t="e">
        <f>#REF!/1000</f>
        <v>#REF!</v>
      </c>
      <c r="AE32" s="18" t="e">
        <f>#REF!/1000</f>
        <v>#REF!</v>
      </c>
      <c r="AF32" s="18" t="e">
        <f>#REF!/1000</f>
        <v>#REF!</v>
      </c>
      <c r="AG32" s="18" t="e">
        <f>#REF!/1000</f>
        <v>#REF!</v>
      </c>
      <c r="AH32" s="18" t="e">
        <f>#REF!/1000</f>
        <v>#REF!</v>
      </c>
    </row>
    <row r="33" spans="1:34" s="17" customFormat="1">
      <c r="A33" s="7" t="s">
        <v>416</v>
      </c>
      <c r="B33" s="7">
        <v>533</v>
      </c>
      <c r="C33" s="7">
        <v>1190</v>
      </c>
      <c r="D33" s="7">
        <v>100</v>
      </c>
      <c r="E33" s="7" t="s">
        <v>16</v>
      </c>
      <c r="F33" s="8">
        <v>0</v>
      </c>
      <c r="G33" s="8">
        <v>23175</v>
      </c>
      <c r="H33" s="9">
        <v>23.175000000000001</v>
      </c>
      <c r="I33" s="10">
        <v>2</v>
      </c>
      <c r="J33" s="10" t="s">
        <v>407</v>
      </c>
      <c r="K33" s="11">
        <v>41948</v>
      </c>
      <c r="L33" s="12" t="s">
        <v>409</v>
      </c>
      <c r="M33" s="34">
        <v>2.2659799999999999</v>
      </c>
      <c r="N33" s="29">
        <v>4.5922000000000001</v>
      </c>
      <c r="O33" s="29">
        <v>1.1685300000000001</v>
      </c>
      <c r="P33" s="29">
        <v>2092</v>
      </c>
      <c r="Q33" s="29">
        <v>121.72199999999999</v>
      </c>
      <c r="R33" s="29">
        <f t="shared" si="0"/>
        <v>2.6541667437201415</v>
      </c>
      <c r="S33" s="29">
        <v>21.98</v>
      </c>
      <c r="T33" s="29">
        <f t="shared" si="1"/>
        <v>2.709816612729234E-2</v>
      </c>
      <c r="U33" s="29">
        <v>176</v>
      </c>
      <c r="V33" s="29">
        <f t="shared" si="2"/>
        <v>0.21698258591462474</v>
      </c>
      <c r="W33" s="29">
        <v>0</v>
      </c>
      <c r="X33" s="29">
        <f t="shared" si="3"/>
        <v>0</v>
      </c>
      <c r="Y33" s="15"/>
      <c r="Z33" s="16" t="e">
        <f>#REF!/1000</f>
        <v>#REF!</v>
      </c>
      <c r="AA33" s="16" t="e">
        <f>#REF!/1000</f>
        <v>#REF!</v>
      </c>
      <c r="AB33" s="16" t="e">
        <f>#REF!/1000</f>
        <v>#REF!</v>
      </c>
      <c r="AC33" s="16" t="e">
        <f>#REF!/1000</f>
        <v>#REF!</v>
      </c>
      <c r="AE33" s="18" t="e">
        <f>#REF!/1000</f>
        <v>#REF!</v>
      </c>
      <c r="AF33" s="18" t="e">
        <f>#REF!/1000</f>
        <v>#REF!</v>
      </c>
      <c r="AG33" s="18" t="e">
        <f>#REF!/1000</f>
        <v>#REF!</v>
      </c>
      <c r="AH33" s="18" t="e">
        <f>#REF!/1000</f>
        <v>#REF!</v>
      </c>
    </row>
    <row r="34" spans="1:34" s="17" customFormat="1">
      <c r="A34" s="7" t="s">
        <v>416</v>
      </c>
      <c r="B34" s="7">
        <v>533</v>
      </c>
      <c r="C34" s="7">
        <v>1234</v>
      </c>
      <c r="D34" s="7">
        <v>100</v>
      </c>
      <c r="E34" s="7" t="s">
        <v>17</v>
      </c>
      <c r="F34" s="8">
        <v>0</v>
      </c>
      <c r="G34" s="8">
        <v>3835</v>
      </c>
      <c r="H34" s="9">
        <v>3.835</v>
      </c>
      <c r="I34" s="10">
        <v>2</v>
      </c>
      <c r="J34" s="10" t="s">
        <v>407</v>
      </c>
      <c r="K34" s="11">
        <v>41950</v>
      </c>
      <c r="L34" s="12" t="s">
        <v>409</v>
      </c>
      <c r="M34" s="34">
        <v>3.5373600000000001</v>
      </c>
      <c r="N34" s="29">
        <v>2.7609699999999999</v>
      </c>
      <c r="O34" s="29">
        <v>1.18743</v>
      </c>
      <c r="P34" s="29">
        <v>4</v>
      </c>
      <c r="Q34" s="29">
        <v>0</v>
      </c>
      <c r="R34" s="29">
        <f t="shared" si="0"/>
        <v>2.9800707766809459E-2</v>
      </c>
      <c r="S34" s="29">
        <v>0</v>
      </c>
      <c r="T34" s="29">
        <f t="shared" si="1"/>
        <v>0</v>
      </c>
      <c r="U34" s="29">
        <v>0</v>
      </c>
      <c r="V34" s="29">
        <f t="shared" si="2"/>
        <v>0</v>
      </c>
      <c r="W34" s="29">
        <v>0</v>
      </c>
      <c r="X34" s="29">
        <f t="shared" si="3"/>
        <v>0</v>
      </c>
      <c r="Y34" s="15"/>
      <c r="Z34" s="16" t="e">
        <f>#REF!/1000</f>
        <v>#REF!</v>
      </c>
      <c r="AA34" s="16" t="e">
        <f>#REF!/1000</f>
        <v>#REF!</v>
      </c>
      <c r="AB34" s="16" t="e">
        <f>#REF!/1000</f>
        <v>#REF!</v>
      </c>
      <c r="AC34" s="16" t="e">
        <f>#REF!/1000</f>
        <v>#REF!</v>
      </c>
      <c r="AE34" s="18" t="e">
        <f>#REF!/1000</f>
        <v>#REF!</v>
      </c>
      <c r="AF34" s="18" t="e">
        <f>#REF!/1000</f>
        <v>#REF!</v>
      </c>
      <c r="AG34" s="18" t="e">
        <f>#REF!/1000</f>
        <v>#REF!</v>
      </c>
      <c r="AH34" s="18" t="e">
        <f>#REF!/1000</f>
        <v>#REF!</v>
      </c>
    </row>
    <row r="35" spans="1:34" s="17" customFormat="1">
      <c r="A35" s="7" t="s">
        <v>416</v>
      </c>
      <c r="B35" s="7">
        <v>533</v>
      </c>
      <c r="C35" s="7">
        <v>1387</v>
      </c>
      <c r="D35" s="7">
        <v>100</v>
      </c>
      <c r="E35" s="7" t="s">
        <v>18</v>
      </c>
      <c r="F35" s="8">
        <v>0</v>
      </c>
      <c r="G35" s="8">
        <v>2943</v>
      </c>
      <c r="H35" s="9">
        <v>2.9430000000000001</v>
      </c>
      <c r="I35" s="10">
        <v>2</v>
      </c>
      <c r="J35" s="10" t="s">
        <v>407</v>
      </c>
      <c r="K35" s="11">
        <v>41950</v>
      </c>
      <c r="L35" s="12" t="s">
        <v>409</v>
      </c>
      <c r="M35" s="34">
        <v>3.0450400000000002</v>
      </c>
      <c r="N35" s="29">
        <v>2.49051</v>
      </c>
      <c r="O35" s="29">
        <v>1.11496</v>
      </c>
      <c r="P35" s="29">
        <v>577</v>
      </c>
      <c r="Q35" s="29">
        <v>0</v>
      </c>
      <c r="R35" s="29">
        <f t="shared" si="0"/>
        <v>5.6016698218533083</v>
      </c>
      <c r="S35" s="29">
        <v>317.85000000000002</v>
      </c>
      <c r="T35" s="29">
        <f t="shared" si="1"/>
        <v>3.0857725353138199</v>
      </c>
      <c r="U35" s="29">
        <v>50</v>
      </c>
      <c r="V35" s="29">
        <f t="shared" si="2"/>
        <v>0.48541332945002669</v>
      </c>
      <c r="W35" s="29">
        <v>0</v>
      </c>
      <c r="X35" s="29">
        <f t="shared" si="3"/>
        <v>0</v>
      </c>
      <c r="Y35" s="15"/>
      <c r="Z35" s="16" t="e">
        <f>#REF!/1000</f>
        <v>#REF!</v>
      </c>
      <c r="AA35" s="16" t="e">
        <f>#REF!/1000</f>
        <v>#REF!</v>
      </c>
      <c r="AB35" s="16" t="e">
        <f>#REF!/1000</f>
        <v>#REF!</v>
      </c>
      <c r="AC35" s="16" t="e">
        <f>#REF!/1000</f>
        <v>#REF!</v>
      </c>
      <c r="AE35" s="18" t="e">
        <f>#REF!/1000</f>
        <v>#REF!</v>
      </c>
      <c r="AF35" s="18" t="e">
        <f>#REF!/1000</f>
        <v>#REF!</v>
      </c>
      <c r="AG35" s="18" t="e">
        <f>#REF!/1000</f>
        <v>#REF!</v>
      </c>
      <c r="AH35" s="18" t="e">
        <f>#REF!/1000</f>
        <v>#REF!</v>
      </c>
    </row>
    <row r="36" spans="1:34" s="17" customFormat="1">
      <c r="A36" s="7" t="s">
        <v>416</v>
      </c>
      <c r="B36" s="7">
        <v>533</v>
      </c>
      <c r="C36" s="7">
        <v>1389</v>
      </c>
      <c r="D36" s="7">
        <v>100</v>
      </c>
      <c r="E36" s="7" t="s">
        <v>19</v>
      </c>
      <c r="F36" s="8">
        <v>0</v>
      </c>
      <c r="G36" s="8">
        <v>2662</v>
      </c>
      <c r="H36" s="9">
        <v>2.6619999999999999</v>
      </c>
      <c r="I36" s="10">
        <v>2</v>
      </c>
      <c r="J36" s="10" t="s">
        <v>407</v>
      </c>
      <c r="K36" s="11">
        <v>41950</v>
      </c>
      <c r="L36" s="12" t="s">
        <v>409</v>
      </c>
      <c r="M36" s="34">
        <v>5.9636800000000001</v>
      </c>
      <c r="N36" s="29">
        <v>3.6146199999999999</v>
      </c>
      <c r="O36" s="29">
        <v>1.9497100000000001</v>
      </c>
      <c r="P36" s="29">
        <v>0</v>
      </c>
      <c r="Q36" s="29">
        <v>0.24</v>
      </c>
      <c r="R36" s="29">
        <f t="shared" si="0"/>
        <v>1.2879682301169904E-3</v>
      </c>
      <c r="S36" s="29">
        <v>19.500000000000004</v>
      </c>
      <c r="T36" s="29">
        <f t="shared" si="1"/>
        <v>0.209294837394011</v>
      </c>
      <c r="U36" s="29">
        <v>0</v>
      </c>
      <c r="V36" s="29">
        <f t="shared" si="2"/>
        <v>0</v>
      </c>
      <c r="W36" s="29">
        <v>0</v>
      </c>
      <c r="X36" s="29">
        <f t="shared" si="3"/>
        <v>0</v>
      </c>
      <c r="Y36" s="15"/>
      <c r="Z36" s="16" t="e">
        <f>#REF!/1000</f>
        <v>#REF!</v>
      </c>
      <c r="AA36" s="16" t="e">
        <f>#REF!/1000</f>
        <v>#REF!</v>
      </c>
      <c r="AB36" s="16" t="e">
        <f>#REF!/1000</f>
        <v>#REF!</v>
      </c>
      <c r="AC36" s="16" t="e">
        <f>#REF!/1000</f>
        <v>#REF!</v>
      </c>
      <c r="AE36" s="18" t="e">
        <f>#REF!/1000</f>
        <v>#REF!</v>
      </c>
      <c r="AF36" s="18" t="e">
        <f>#REF!/1000</f>
        <v>#REF!</v>
      </c>
      <c r="AG36" s="18" t="e">
        <f>#REF!/1000</f>
        <v>#REF!</v>
      </c>
      <c r="AH36" s="18" t="e">
        <f>#REF!/1000</f>
        <v>#REF!</v>
      </c>
    </row>
    <row r="37" spans="1:34" s="17" customFormat="1">
      <c r="A37" s="7" t="s">
        <v>416</v>
      </c>
      <c r="B37" s="7">
        <v>533</v>
      </c>
      <c r="C37" s="7">
        <v>1390</v>
      </c>
      <c r="D37" s="7">
        <v>100</v>
      </c>
      <c r="E37" s="7" t="s">
        <v>20</v>
      </c>
      <c r="F37" s="8">
        <v>0</v>
      </c>
      <c r="G37" s="8">
        <v>1137</v>
      </c>
      <c r="H37" s="9">
        <v>1.137</v>
      </c>
      <c r="I37" s="10">
        <v>2</v>
      </c>
      <c r="J37" s="10" t="s">
        <v>407</v>
      </c>
      <c r="K37" s="11">
        <v>41950</v>
      </c>
      <c r="L37" s="12" t="s">
        <v>409</v>
      </c>
      <c r="M37" s="34">
        <v>5.4511399999999997</v>
      </c>
      <c r="N37" s="29">
        <v>1.7788600000000001</v>
      </c>
      <c r="O37" s="29">
        <v>1.4211800000000001</v>
      </c>
      <c r="P37" s="29">
        <v>169.38999999999993</v>
      </c>
      <c r="Q37" s="29">
        <v>0</v>
      </c>
      <c r="R37" s="29">
        <f t="shared" si="0"/>
        <v>4.2565648950873207</v>
      </c>
      <c r="S37" s="29">
        <v>0</v>
      </c>
      <c r="T37" s="29">
        <f t="shared" si="1"/>
        <v>0</v>
      </c>
      <c r="U37" s="29">
        <v>20.03</v>
      </c>
      <c r="V37" s="29">
        <f t="shared" si="2"/>
        <v>0.50332956401557993</v>
      </c>
      <c r="W37" s="29">
        <v>0</v>
      </c>
      <c r="X37" s="29">
        <f t="shared" si="3"/>
        <v>0</v>
      </c>
      <c r="Y37" s="15"/>
      <c r="Z37" s="16" t="e">
        <f>#REF!/1000</f>
        <v>#REF!</v>
      </c>
      <c r="AA37" s="16" t="e">
        <f>#REF!/1000</f>
        <v>#REF!</v>
      </c>
      <c r="AB37" s="16" t="e">
        <f>#REF!/1000</f>
        <v>#REF!</v>
      </c>
      <c r="AC37" s="16" t="e">
        <f>#REF!/1000</f>
        <v>#REF!</v>
      </c>
      <c r="AE37" s="18" t="e">
        <f>#REF!/1000</f>
        <v>#REF!</v>
      </c>
      <c r="AF37" s="18" t="e">
        <f>#REF!/1000</f>
        <v>#REF!</v>
      </c>
      <c r="AG37" s="18" t="e">
        <f>#REF!/1000</f>
        <v>#REF!</v>
      </c>
      <c r="AH37" s="18" t="e">
        <f>#REF!/1000</f>
        <v>#REF!</v>
      </c>
    </row>
    <row r="38" spans="1:34" s="17" customFormat="1">
      <c r="A38" s="7" t="s">
        <v>416</v>
      </c>
      <c r="B38" s="7">
        <v>533</v>
      </c>
      <c r="C38" s="7">
        <v>1417</v>
      </c>
      <c r="D38" s="7">
        <v>100</v>
      </c>
      <c r="E38" s="7" t="s">
        <v>21</v>
      </c>
      <c r="F38" s="8">
        <v>0</v>
      </c>
      <c r="G38" s="8">
        <v>616</v>
      </c>
      <c r="H38" s="9">
        <v>0.61599999999999999</v>
      </c>
      <c r="I38" s="10">
        <v>2</v>
      </c>
      <c r="J38" s="10" t="s">
        <v>407</v>
      </c>
      <c r="K38" s="11">
        <v>41948</v>
      </c>
      <c r="L38" s="12" t="s">
        <v>409</v>
      </c>
      <c r="M38" s="34">
        <v>4.8913599999999997</v>
      </c>
      <c r="N38" s="29">
        <v>4.8672700000000004</v>
      </c>
      <c r="O38" s="29">
        <v>1.5290900000000001</v>
      </c>
      <c r="P38" s="29">
        <v>373</v>
      </c>
      <c r="Q38" s="29">
        <v>16.75</v>
      </c>
      <c r="R38" s="29">
        <f t="shared" si="0"/>
        <v>17.689007421150279</v>
      </c>
      <c r="S38" s="29">
        <v>0</v>
      </c>
      <c r="T38" s="29">
        <f t="shared" si="1"/>
        <v>0</v>
      </c>
      <c r="U38" s="29">
        <v>0</v>
      </c>
      <c r="V38" s="29">
        <f t="shared" si="2"/>
        <v>0</v>
      </c>
      <c r="W38" s="29">
        <v>0</v>
      </c>
      <c r="X38" s="29">
        <f t="shared" si="3"/>
        <v>0</v>
      </c>
      <c r="Y38" s="15"/>
      <c r="Z38" s="16" t="e">
        <f>#REF!/1000</f>
        <v>#REF!</v>
      </c>
      <c r="AA38" s="16" t="e">
        <f>#REF!/1000</f>
        <v>#REF!</v>
      </c>
      <c r="AB38" s="16" t="e">
        <f>#REF!/1000</f>
        <v>#REF!</v>
      </c>
      <c r="AC38" s="16" t="e">
        <f>#REF!/1000</f>
        <v>#REF!</v>
      </c>
      <c r="AE38" s="18" t="e">
        <f>#REF!/1000</f>
        <v>#REF!</v>
      </c>
      <c r="AF38" s="18" t="e">
        <f>#REF!/1000</f>
        <v>#REF!</v>
      </c>
      <c r="AG38" s="18" t="e">
        <f>#REF!/1000</f>
        <v>#REF!</v>
      </c>
      <c r="AH38" s="18" t="e">
        <f>#REF!/1000</f>
        <v>#REF!</v>
      </c>
    </row>
    <row r="39" spans="1:34" s="17" customFormat="1">
      <c r="A39" s="7" t="s">
        <v>416</v>
      </c>
      <c r="B39" s="7">
        <v>533</v>
      </c>
      <c r="C39" s="7">
        <v>1418</v>
      </c>
      <c r="D39" s="7">
        <v>100</v>
      </c>
      <c r="E39" s="7" t="s">
        <v>22</v>
      </c>
      <c r="F39" s="8">
        <v>0</v>
      </c>
      <c r="G39" s="8">
        <v>2600</v>
      </c>
      <c r="H39" s="9">
        <v>2.6</v>
      </c>
      <c r="I39" s="10">
        <v>4</v>
      </c>
      <c r="J39" s="10" t="s">
        <v>405</v>
      </c>
      <c r="K39" s="11">
        <v>41953</v>
      </c>
      <c r="L39" s="12" t="s">
        <v>409</v>
      </c>
      <c r="M39" s="34">
        <v>3.23922</v>
      </c>
      <c r="N39" s="29">
        <v>8.5360800000000001</v>
      </c>
      <c r="O39" s="29">
        <v>1.21208</v>
      </c>
      <c r="P39" s="29">
        <v>1157</v>
      </c>
      <c r="Q39" s="29">
        <v>2.88</v>
      </c>
      <c r="R39" s="29">
        <f t="shared" si="0"/>
        <v>12.730109890109892</v>
      </c>
      <c r="S39" s="29">
        <v>575.91300000000001</v>
      </c>
      <c r="T39" s="29">
        <f t="shared" si="1"/>
        <v>6.3287142857142857</v>
      </c>
      <c r="U39" s="29">
        <v>0</v>
      </c>
      <c r="V39" s="29">
        <f t="shared" si="2"/>
        <v>0</v>
      </c>
      <c r="W39" s="29">
        <v>0</v>
      </c>
      <c r="X39" s="29">
        <f t="shared" si="3"/>
        <v>0</v>
      </c>
      <c r="Y39" s="15" t="s">
        <v>472</v>
      </c>
      <c r="Z39" s="16" t="e">
        <f>#REF!/1000</f>
        <v>#REF!</v>
      </c>
      <c r="AA39" s="16" t="e">
        <f>#REF!/1000</f>
        <v>#REF!</v>
      </c>
      <c r="AB39" s="16" t="e">
        <f>#REF!/1000</f>
        <v>#REF!</v>
      </c>
      <c r="AC39" s="16" t="e">
        <f>#REF!/1000</f>
        <v>#REF!</v>
      </c>
      <c r="AE39" s="18" t="e">
        <f>#REF!/1000</f>
        <v>#REF!</v>
      </c>
      <c r="AF39" s="18" t="e">
        <f>#REF!/1000</f>
        <v>#REF!</v>
      </c>
      <c r="AG39" s="18" t="e">
        <f>#REF!/1000</f>
        <v>#REF!</v>
      </c>
      <c r="AH39" s="18" t="e">
        <f>#REF!/1000</f>
        <v>#REF!</v>
      </c>
    </row>
    <row r="40" spans="1:34" s="17" customFormat="1">
      <c r="A40" s="7" t="s">
        <v>416</v>
      </c>
      <c r="B40" s="7">
        <v>533</v>
      </c>
      <c r="C40" s="7">
        <v>1418</v>
      </c>
      <c r="D40" s="7">
        <v>100</v>
      </c>
      <c r="E40" s="7" t="s">
        <v>22</v>
      </c>
      <c r="F40" s="8">
        <v>2600</v>
      </c>
      <c r="G40" s="8">
        <v>0</v>
      </c>
      <c r="H40" s="9">
        <v>2.6</v>
      </c>
      <c r="I40" s="10">
        <v>4</v>
      </c>
      <c r="J40" s="10" t="s">
        <v>406</v>
      </c>
      <c r="K40" s="11">
        <v>41953</v>
      </c>
      <c r="L40" s="12" t="s">
        <v>409</v>
      </c>
      <c r="M40" s="34">
        <v>2.8997000000000002</v>
      </c>
      <c r="N40" s="29">
        <v>12.355399999999999</v>
      </c>
      <c r="O40" s="29">
        <v>1.21069</v>
      </c>
      <c r="P40" s="29">
        <v>3211</v>
      </c>
      <c r="Q40" s="29">
        <v>23.99</v>
      </c>
      <c r="R40" s="29">
        <f t="shared" si="0"/>
        <v>35.417527472527475</v>
      </c>
      <c r="S40" s="29">
        <v>637.67999999999995</v>
      </c>
      <c r="T40" s="29">
        <f t="shared" si="1"/>
        <v>7.0074725274725278</v>
      </c>
      <c r="U40" s="29">
        <v>7</v>
      </c>
      <c r="V40" s="29">
        <f t="shared" si="2"/>
        <v>7.6923076923076927E-2</v>
      </c>
      <c r="W40" s="29">
        <v>1</v>
      </c>
      <c r="X40" s="29">
        <f t="shared" si="3"/>
        <v>1.0989010989010988E-2</v>
      </c>
      <c r="Y40" s="15" t="s">
        <v>472</v>
      </c>
      <c r="Z40" s="16" t="e">
        <f>#REF!/1000</f>
        <v>#REF!</v>
      </c>
      <c r="AA40" s="16" t="e">
        <f>#REF!/1000</f>
        <v>#REF!</v>
      </c>
      <c r="AB40" s="16" t="e">
        <f>#REF!/1000</f>
        <v>#REF!</v>
      </c>
      <c r="AC40" s="16" t="e">
        <f>#REF!/1000</f>
        <v>#REF!</v>
      </c>
      <c r="AE40" s="18" t="e">
        <f>#REF!/1000</f>
        <v>#REF!</v>
      </c>
      <c r="AF40" s="18" t="e">
        <f>#REF!/1000</f>
        <v>#REF!</v>
      </c>
      <c r="AG40" s="18" t="e">
        <f>#REF!/1000</f>
        <v>#REF!</v>
      </c>
      <c r="AH40" s="18" t="e">
        <f>#REF!/1000</f>
        <v>#REF!</v>
      </c>
    </row>
    <row r="41" spans="1:34" s="17" customFormat="1">
      <c r="A41" s="7" t="s">
        <v>417</v>
      </c>
      <c r="B41" s="7">
        <v>535</v>
      </c>
      <c r="C41" s="7">
        <v>1</v>
      </c>
      <c r="D41" s="7">
        <v>1301</v>
      </c>
      <c r="E41" s="7" t="s">
        <v>23</v>
      </c>
      <c r="F41" s="8">
        <v>839617</v>
      </c>
      <c r="G41" s="8">
        <v>814777</v>
      </c>
      <c r="H41" s="9">
        <v>24.84</v>
      </c>
      <c r="I41" s="10">
        <v>4</v>
      </c>
      <c r="J41" s="10" t="s">
        <v>406</v>
      </c>
      <c r="K41" s="11">
        <v>41954</v>
      </c>
      <c r="L41" s="12" t="s">
        <v>409</v>
      </c>
      <c r="M41" s="34">
        <v>2.1328</v>
      </c>
      <c r="N41" s="29">
        <v>5.5733800000000002</v>
      </c>
      <c r="O41" s="29">
        <v>1.1002799999999999</v>
      </c>
      <c r="P41" s="29">
        <v>162</v>
      </c>
      <c r="Q41" s="29">
        <v>5.91</v>
      </c>
      <c r="R41" s="29">
        <f t="shared" si="0"/>
        <v>0.18973429951690823</v>
      </c>
      <c r="S41" s="29">
        <v>362.48</v>
      </c>
      <c r="T41" s="29">
        <f t="shared" si="1"/>
        <v>0.41693121693121699</v>
      </c>
      <c r="U41" s="29">
        <v>905</v>
      </c>
      <c r="V41" s="29">
        <f t="shared" si="2"/>
        <v>1.040947780078215</v>
      </c>
      <c r="W41" s="29">
        <v>0</v>
      </c>
      <c r="X41" s="29">
        <f t="shared" si="3"/>
        <v>0</v>
      </c>
      <c r="Y41" s="15"/>
      <c r="Z41" s="16" t="e">
        <f>#REF!/1000</f>
        <v>#REF!</v>
      </c>
      <c r="AA41" s="16" t="e">
        <f>#REF!/1000</f>
        <v>#REF!</v>
      </c>
      <c r="AB41" s="16" t="e">
        <f>#REF!/1000</f>
        <v>#REF!</v>
      </c>
      <c r="AC41" s="16" t="e">
        <f>#REF!/1000</f>
        <v>#REF!</v>
      </c>
      <c r="AE41" s="18" t="e">
        <f>#REF!/1000</f>
        <v>#REF!</v>
      </c>
      <c r="AF41" s="18" t="e">
        <f>#REF!/1000</f>
        <v>#REF!</v>
      </c>
      <c r="AG41" s="18" t="e">
        <f>#REF!/1000</f>
        <v>#REF!</v>
      </c>
      <c r="AH41" s="18" t="e">
        <f>#REF!/1000</f>
        <v>#REF!</v>
      </c>
    </row>
    <row r="42" spans="1:34" s="17" customFormat="1">
      <c r="A42" s="7" t="s">
        <v>417</v>
      </c>
      <c r="B42" s="7">
        <v>535</v>
      </c>
      <c r="C42" s="7">
        <v>1</v>
      </c>
      <c r="D42" s="7">
        <v>1301</v>
      </c>
      <c r="E42" s="7" t="s">
        <v>23</v>
      </c>
      <c r="F42" s="8">
        <v>814777</v>
      </c>
      <c r="G42" s="8">
        <v>839617</v>
      </c>
      <c r="H42" s="9">
        <v>24.84</v>
      </c>
      <c r="I42" s="10">
        <v>4</v>
      </c>
      <c r="J42" s="10" t="s">
        <v>405</v>
      </c>
      <c r="K42" s="11">
        <v>41954</v>
      </c>
      <c r="L42" s="12" t="s">
        <v>409</v>
      </c>
      <c r="M42" s="34">
        <v>2.6362299999999999</v>
      </c>
      <c r="N42" s="29">
        <v>6.7358799999999999</v>
      </c>
      <c r="O42" s="29">
        <v>1.1973199999999999</v>
      </c>
      <c r="P42" s="29">
        <v>86</v>
      </c>
      <c r="Q42" s="29">
        <v>0</v>
      </c>
      <c r="R42" s="29">
        <f t="shared" si="0"/>
        <v>9.8918794570968499E-2</v>
      </c>
      <c r="S42" s="29">
        <v>637.13</v>
      </c>
      <c r="T42" s="29">
        <f t="shared" si="1"/>
        <v>0.7328387393604785</v>
      </c>
      <c r="U42" s="29">
        <v>3409</v>
      </c>
      <c r="V42" s="29">
        <f t="shared" si="2"/>
        <v>3.9210950080515299</v>
      </c>
      <c r="W42" s="29">
        <v>0</v>
      </c>
      <c r="X42" s="29">
        <f t="shared" si="3"/>
        <v>0</v>
      </c>
      <c r="Y42" s="15"/>
      <c r="Z42" s="16" t="e">
        <f>#REF!/1000</f>
        <v>#REF!</v>
      </c>
      <c r="AA42" s="16" t="e">
        <f>#REF!/1000</f>
        <v>#REF!</v>
      </c>
      <c r="AB42" s="16" t="e">
        <f>#REF!/1000</f>
        <v>#REF!</v>
      </c>
      <c r="AC42" s="16" t="e">
        <f>#REF!/1000</f>
        <v>#REF!</v>
      </c>
      <c r="AE42" s="18" t="e">
        <f>#REF!/1000</f>
        <v>#REF!</v>
      </c>
      <c r="AF42" s="18" t="e">
        <f>#REF!/1000</f>
        <v>#REF!</v>
      </c>
      <c r="AG42" s="18" t="e">
        <f>#REF!/1000</f>
        <v>#REF!</v>
      </c>
      <c r="AH42" s="18" t="e">
        <f>#REF!/1000</f>
        <v>#REF!</v>
      </c>
    </row>
    <row r="43" spans="1:34" s="28" customFormat="1">
      <c r="A43" s="19" t="s">
        <v>417</v>
      </c>
      <c r="B43" s="19">
        <v>535</v>
      </c>
      <c r="C43" s="19">
        <v>1</v>
      </c>
      <c r="D43" s="19">
        <v>1302</v>
      </c>
      <c r="E43" s="19" t="s">
        <v>24</v>
      </c>
      <c r="F43" s="20">
        <v>839617</v>
      </c>
      <c r="G43" s="20">
        <v>890370</v>
      </c>
      <c r="H43" s="21">
        <v>50.753</v>
      </c>
      <c r="I43" s="22">
        <v>4</v>
      </c>
      <c r="J43" s="22" t="s">
        <v>405</v>
      </c>
      <c r="K43" s="23">
        <v>41955</v>
      </c>
      <c r="L43" s="24" t="s">
        <v>409</v>
      </c>
      <c r="M43" s="39">
        <v>2.5870899999999999</v>
      </c>
      <c r="N43" s="47">
        <v>7.0311700000000004</v>
      </c>
      <c r="O43" s="47">
        <v>1.2155199999999999</v>
      </c>
      <c r="P43" s="47">
        <v>0</v>
      </c>
      <c r="Q43" s="47">
        <v>194.89</v>
      </c>
      <c r="R43" s="29">
        <f t="shared" si="0"/>
        <v>5.4856715014735227E-2</v>
      </c>
      <c r="S43" s="47">
        <v>3734.13</v>
      </c>
      <c r="T43" s="47">
        <f t="shared" si="1"/>
        <v>2.1021304863048211</v>
      </c>
      <c r="U43" s="47">
        <v>2799</v>
      </c>
      <c r="V43" s="29">
        <f t="shared" si="2"/>
        <v>1.5756985512467947</v>
      </c>
      <c r="W43" s="47">
        <v>0</v>
      </c>
      <c r="X43" s="29">
        <f t="shared" si="3"/>
        <v>0</v>
      </c>
      <c r="Y43" s="26"/>
      <c r="Z43" s="27" t="e">
        <f>#REF!/1000</f>
        <v>#REF!</v>
      </c>
      <c r="AA43" s="27" t="e">
        <f>#REF!/1000</f>
        <v>#REF!</v>
      </c>
      <c r="AB43" s="27" t="e">
        <f>#REF!/1000</f>
        <v>#REF!</v>
      </c>
      <c r="AC43" s="27" t="e">
        <f>#REF!/1000</f>
        <v>#REF!</v>
      </c>
      <c r="AE43" s="18" t="e">
        <f>#REF!/1000</f>
        <v>#REF!</v>
      </c>
      <c r="AF43" s="18" t="e">
        <f>#REF!/1000</f>
        <v>#REF!</v>
      </c>
      <c r="AG43" s="18" t="e">
        <f>#REF!/1000</f>
        <v>#REF!</v>
      </c>
      <c r="AH43" s="18" t="e">
        <f>#REF!/1000</f>
        <v>#REF!</v>
      </c>
    </row>
    <row r="44" spans="1:34" s="28" customFormat="1">
      <c r="A44" s="19" t="s">
        <v>417</v>
      </c>
      <c r="B44" s="19">
        <v>535</v>
      </c>
      <c r="C44" s="19">
        <v>1</v>
      </c>
      <c r="D44" s="19">
        <v>1302</v>
      </c>
      <c r="E44" s="19" t="s">
        <v>24</v>
      </c>
      <c r="F44" s="20">
        <v>890370</v>
      </c>
      <c r="G44" s="20">
        <v>839617</v>
      </c>
      <c r="H44" s="21">
        <v>50.753</v>
      </c>
      <c r="I44" s="22">
        <v>4</v>
      </c>
      <c r="J44" s="22" t="s">
        <v>406</v>
      </c>
      <c r="K44" s="23">
        <v>41955</v>
      </c>
      <c r="L44" s="24" t="s">
        <v>409</v>
      </c>
      <c r="M44" s="39">
        <v>2.4037700000000002</v>
      </c>
      <c r="N44" s="47">
        <v>5.2375499999999997</v>
      </c>
      <c r="O44" s="47">
        <v>1.3257300000000001</v>
      </c>
      <c r="P44" s="47">
        <v>662</v>
      </c>
      <c r="Q44" s="47">
        <v>674.24</v>
      </c>
      <c r="R44" s="29">
        <f t="shared" si="0"/>
        <v>0.56245513987913454</v>
      </c>
      <c r="S44" s="47">
        <v>2009.78</v>
      </c>
      <c r="T44" s="47">
        <f t="shared" si="1"/>
        <v>1.131406728947761</v>
      </c>
      <c r="U44" s="47">
        <v>565</v>
      </c>
      <c r="V44" s="29">
        <f t="shared" si="2"/>
        <v>0.31806705303838478</v>
      </c>
      <c r="W44" s="47">
        <v>0</v>
      </c>
      <c r="X44" s="29">
        <f t="shared" si="3"/>
        <v>0</v>
      </c>
      <c r="Y44" s="26" t="s">
        <v>473</v>
      </c>
      <c r="Z44" s="27" t="e">
        <f>#REF!/1000</f>
        <v>#REF!</v>
      </c>
      <c r="AA44" s="27" t="e">
        <f>#REF!/1000</f>
        <v>#REF!</v>
      </c>
      <c r="AB44" s="27" t="e">
        <f>#REF!/1000</f>
        <v>#REF!</v>
      </c>
      <c r="AC44" s="27" t="e">
        <f>#REF!/1000</f>
        <v>#REF!</v>
      </c>
      <c r="AE44" s="18" t="e">
        <f>#REF!/1000</f>
        <v>#REF!</v>
      </c>
      <c r="AF44" s="18" t="e">
        <f>#REF!/1000</f>
        <v>#REF!</v>
      </c>
      <c r="AG44" s="18" t="e">
        <f>#REF!/1000</f>
        <v>#REF!</v>
      </c>
      <c r="AH44" s="18" t="e">
        <f>#REF!/1000</f>
        <v>#REF!</v>
      </c>
    </row>
    <row r="45" spans="1:34" s="28" customFormat="1">
      <c r="A45" s="19" t="s">
        <v>417</v>
      </c>
      <c r="B45" s="19">
        <v>535</v>
      </c>
      <c r="C45" s="19">
        <v>1126</v>
      </c>
      <c r="D45" s="19">
        <v>200</v>
      </c>
      <c r="E45" s="19" t="s">
        <v>25</v>
      </c>
      <c r="F45" s="20">
        <v>45795</v>
      </c>
      <c r="G45" s="20">
        <v>62554</v>
      </c>
      <c r="H45" s="21">
        <v>16.759</v>
      </c>
      <c r="I45" s="22">
        <v>2</v>
      </c>
      <c r="J45" s="22" t="s">
        <v>407</v>
      </c>
      <c r="K45" s="23">
        <v>41954</v>
      </c>
      <c r="L45" s="24" t="s">
        <v>409</v>
      </c>
      <c r="M45" s="39">
        <v>2.5342799999999999</v>
      </c>
      <c r="N45" s="47">
        <v>5.0130999999999997</v>
      </c>
      <c r="O45" s="47">
        <v>1.31741</v>
      </c>
      <c r="P45" s="47">
        <v>190</v>
      </c>
      <c r="Q45" s="47">
        <v>0</v>
      </c>
      <c r="R45" s="29">
        <f t="shared" si="0"/>
        <v>0.32391977018744728</v>
      </c>
      <c r="S45" s="47">
        <v>10.24</v>
      </c>
      <c r="T45" s="47">
        <f t="shared" si="1"/>
        <v>1.7457570772207685E-2</v>
      </c>
      <c r="U45" s="47">
        <v>1351</v>
      </c>
      <c r="V45" s="29">
        <f t="shared" si="2"/>
        <v>2.3032400501223225</v>
      </c>
      <c r="W45" s="47">
        <v>0</v>
      </c>
      <c r="X45" s="29">
        <f t="shared" si="3"/>
        <v>0</v>
      </c>
      <c r="Y45" s="26"/>
      <c r="Z45" s="27" t="e">
        <f>#REF!/1000</f>
        <v>#REF!</v>
      </c>
      <c r="AA45" s="27" t="e">
        <f>#REF!/1000</f>
        <v>#REF!</v>
      </c>
      <c r="AB45" s="27" t="e">
        <f>#REF!/1000</f>
        <v>#REF!</v>
      </c>
      <c r="AC45" s="27" t="e">
        <f>#REF!/1000</f>
        <v>#REF!</v>
      </c>
      <c r="AE45" s="18" t="e">
        <f>#REF!/1000</f>
        <v>#REF!</v>
      </c>
      <c r="AF45" s="18" t="e">
        <f>#REF!/1000</f>
        <v>#REF!</v>
      </c>
      <c r="AG45" s="18" t="e">
        <f>#REF!/1000</f>
        <v>#REF!</v>
      </c>
      <c r="AH45" s="18" t="e">
        <f>#REF!/1000</f>
        <v>#REF!</v>
      </c>
    </row>
    <row r="46" spans="1:34" s="28" customFormat="1">
      <c r="A46" s="19" t="s">
        <v>417</v>
      </c>
      <c r="B46" s="19">
        <v>535</v>
      </c>
      <c r="C46" s="19">
        <v>1251</v>
      </c>
      <c r="D46" s="19">
        <v>102</v>
      </c>
      <c r="E46" s="19" t="s">
        <v>26</v>
      </c>
      <c r="F46" s="20">
        <v>30000</v>
      </c>
      <c r="G46" s="20">
        <v>60071</v>
      </c>
      <c r="H46" s="21">
        <v>30.071000000000002</v>
      </c>
      <c r="I46" s="22">
        <v>2</v>
      </c>
      <c r="J46" s="22" t="s">
        <v>407</v>
      </c>
      <c r="K46" s="23">
        <v>41954</v>
      </c>
      <c r="L46" s="24" t="s">
        <v>409</v>
      </c>
      <c r="M46" s="39">
        <v>3.7454700000000001</v>
      </c>
      <c r="N46" s="47">
        <v>5.6732399999999998</v>
      </c>
      <c r="O46" s="47">
        <v>1.3826099999999999</v>
      </c>
      <c r="P46" s="47">
        <v>724</v>
      </c>
      <c r="Q46" s="47">
        <v>42.088999999999999</v>
      </c>
      <c r="R46" s="29">
        <f t="shared" si="0"/>
        <v>0.70789084880069542</v>
      </c>
      <c r="S46" s="47">
        <v>147.34</v>
      </c>
      <c r="T46" s="47">
        <f t="shared" si="1"/>
        <v>0.13999249395478319</v>
      </c>
      <c r="U46" s="47">
        <v>742</v>
      </c>
      <c r="V46" s="29">
        <f t="shared" si="2"/>
        <v>0.70499817099531115</v>
      </c>
      <c r="W46" s="47">
        <v>0</v>
      </c>
      <c r="X46" s="29">
        <f t="shared" si="3"/>
        <v>0</v>
      </c>
      <c r="Y46" s="26"/>
      <c r="Z46" s="27" t="e">
        <f>#REF!/1000</f>
        <v>#REF!</v>
      </c>
      <c r="AA46" s="27" t="e">
        <f>#REF!/1000</f>
        <v>#REF!</v>
      </c>
      <c r="AB46" s="27" t="e">
        <f>#REF!/1000</f>
        <v>#REF!</v>
      </c>
      <c r="AC46" s="27" t="e">
        <f>#REF!/1000</f>
        <v>#REF!</v>
      </c>
      <c r="AE46" s="18" t="e">
        <f>#REF!/1000</f>
        <v>#REF!</v>
      </c>
      <c r="AF46" s="18" t="e">
        <f>#REF!/1000</f>
        <v>#REF!</v>
      </c>
      <c r="AG46" s="18" t="e">
        <f>#REF!/1000</f>
        <v>#REF!</v>
      </c>
      <c r="AH46" s="18" t="e">
        <f>#REF!/1000</f>
        <v>#REF!</v>
      </c>
    </row>
    <row r="47" spans="1:34" s="28" customFormat="1">
      <c r="A47" s="19" t="s">
        <v>417</v>
      </c>
      <c r="B47" s="19">
        <v>535</v>
      </c>
      <c r="C47" s="19">
        <v>1353</v>
      </c>
      <c r="D47" s="19">
        <v>100</v>
      </c>
      <c r="E47" s="19" t="s">
        <v>27</v>
      </c>
      <c r="F47" s="20">
        <v>3250</v>
      </c>
      <c r="G47" s="20">
        <v>0</v>
      </c>
      <c r="H47" s="21">
        <v>3.25</v>
      </c>
      <c r="I47" s="22">
        <v>4</v>
      </c>
      <c r="J47" s="22" t="s">
        <v>406</v>
      </c>
      <c r="K47" s="23">
        <v>41954</v>
      </c>
      <c r="L47" s="24" t="s">
        <v>409</v>
      </c>
      <c r="M47" s="39">
        <v>3.1940900000000001</v>
      </c>
      <c r="N47" s="47">
        <v>4.65977</v>
      </c>
      <c r="O47" s="47">
        <v>1.21818</v>
      </c>
      <c r="P47" s="47">
        <v>363</v>
      </c>
      <c r="Q47" s="47">
        <v>0</v>
      </c>
      <c r="R47" s="29">
        <f t="shared" si="0"/>
        <v>3.191208791208791</v>
      </c>
      <c r="S47" s="47">
        <v>14.93</v>
      </c>
      <c r="T47" s="47">
        <f t="shared" si="1"/>
        <v>0.13125274725274724</v>
      </c>
      <c r="U47" s="47">
        <v>295</v>
      </c>
      <c r="V47" s="29">
        <f t="shared" si="2"/>
        <v>2.5934065934065935</v>
      </c>
      <c r="W47" s="47">
        <v>0</v>
      </c>
      <c r="X47" s="29">
        <f t="shared" si="3"/>
        <v>0</v>
      </c>
      <c r="Y47" s="26"/>
      <c r="Z47" s="27" t="e">
        <f>#REF!/1000</f>
        <v>#REF!</v>
      </c>
      <c r="AA47" s="27" t="e">
        <f>#REF!/1000</f>
        <v>#REF!</v>
      </c>
      <c r="AB47" s="27" t="e">
        <f>#REF!/1000</f>
        <v>#REF!</v>
      </c>
      <c r="AC47" s="27" t="e">
        <f>#REF!/1000</f>
        <v>#REF!</v>
      </c>
      <c r="AE47" s="18" t="e">
        <f>#REF!/1000</f>
        <v>#REF!</v>
      </c>
      <c r="AF47" s="18" t="e">
        <f>#REF!/1000</f>
        <v>#REF!</v>
      </c>
      <c r="AG47" s="18" t="e">
        <f>#REF!/1000</f>
        <v>#REF!</v>
      </c>
      <c r="AH47" s="18" t="e">
        <f>#REF!/1000</f>
        <v>#REF!</v>
      </c>
    </row>
    <row r="48" spans="1:34" s="28" customFormat="1">
      <c r="A48" s="19" t="s">
        <v>417</v>
      </c>
      <c r="B48" s="19">
        <v>535</v>
      </c>
      <c r="C48" s="19">
        <v>1353</v>
      </c>
      <c r="D48" s="19">
        <v>100</v>
      </c>
      <c r="E48" s="19" t="s">
        <v>27</v>
      </c>
      <c r="F48" s="20">
        <v>0</v>
      </c>
      <c r="G48" s="20">
        <v>3250</v>
      </c>
      <c r="H48" s="21">
        <v>3.25</v>
      </c>
      <c r="I48" s="22">
        <v>4</v>
      </c>
      <c r="J48" s="22" t="s">
        <v>405</v>
      </c>
      <c r="K48" s="23">
        <v>41954</v>
      </c>
      <c r="L48" s="24" t="s">
        <v>409</v>
      </c>
      <c r="M48" s="39">
        <v>3.5500799999999999</v>
      </c>
      <c r="N48" s="47">
        <v>5.1033299999999997</v>
      </c>
      <c r="O48" s="47">
        <v>1.23732</v>
      </c>
      <c r="P48" s="47">
        <v>53</v>
      </c>
      <c r="Q48" s="47">
        <v>0</v>
      </c>
      <c r="R48" s="29">
        <f t="shared" si="0"/>
        <v>0.46593406593406589</v>
      </c>
      <c r="S48" s="47">
        <v>1.87</v>
      </c>
      <c r="T48" s="47">
        <f t="shared" si="1"/>
        <v>1.6439560439560439E-2</v>
      </c>
      <c r="U48" s="47">
        <v>160</v>
      </c>
      <c r="V48" s="29">
        <f t="shared" si="2"/>
        <v>1.4065934065934065</v>
      </c>
      <c r="W48" s="47">
        <v>1</v>
      </c>
      <c r="X48" s="29">
        <f t="shared" si="3"/>
        <v>8.7912087912087912E-3</v>
      </c>
      <c r="Y48" s="26"/>
      <c r="Z48" s="27" t="e">
        <f>#REF!/1000</f>
        <v>#REF!</v>
      </c>
      <c r="AA48" s="27" t="e">
        <f>#REF!/1000</f>
        <v>#REF!</v>
      </c>
      <c r="AB48" s="27" t="e">
        <f>#REF!/1000</f>
        <v>#REF!</v>
      </c>
      <c r="AC48" s="27" t="e">
        <f>#REF!/1000</f>
        <v>#REF!</v>
      </c>
      <c r="AE48" s="18" t="e">
        <f>#REF!/1000</f>
        <v>#REF!</v>
      </c>
      <c r="AF48" s="18" t="e">
        <f>#REF!/1000</f>
        <v>#REF!</v>
      </c>
      <c r="AG48" s="18" t="e">
        <f>#REF!/1000</f>
        <v>#REF!</v>
      </c>
      <c r="AH48" s="18" t="e">
        <f>#REF!/1000</f>
        <v>#REF!</v>
      </c>
    </row>
    <row r="49" spans="1:34" s="28" customFormat="1">
      <c r="A49" s="19" t="s">
        <v>418</v>
      </c>
      <c r="B49" s="19">
        <v>536</v>
      </c>
      <c r="C49" s="19">
        <v>1026</v>
      </c>
      <c r="D49" s="19">
        <v>101</v>
      </c>
      <c r="E49" s="19" t="s">
        <v>28</v>
      </c>
      <c r="F49" s="20">
        <v>0</v>
      </c>
      <c r="G49" s="20">
        <v>2000</v>
      </c>
      <c r="H49" s="21">
        <v>2</v>
      </c>
      <c r="I49" s="22">
        <v>2</v>
      </c>
      <c r="J49" s="22" t="s">
        <v>407</v>
      </c>
      <c r="K49" s="23">
        <v>41956</v>
      </c>
      <c r="L49" s="24" t="s">
        <v>409</v>
      </c>
      <c r="M49" s="39">
        <v>2.3403700000000001</v>
      </c>
      <c r="N49" s="47">
        <v>2.7545000000000002</v>
      </c>
      <c r="O49" s="47">
        <v>1.0057499999999999</v>
      </c>
      <c r="P49" s="47">
        <v>0</v>
      </c>
      <c r="Q49" s="47">
        <v>0</v>
      </c>
      <c r="R49" s="29">
        <f t="shared" si="0"/>
        <v>0</v>
      </c>
      <c r="S49" s="47">
        <v>0.32</v>
      </c>
      <c r="T49" s="47">
        <f t="shared" si="1"/>
        <v>4.5714285714285718E-3</v>
      </c>
      <c r="U49" s="47">
        <v>0</v>
      </c>
      <c r="V49" s="29">
        <f t="shared" si="2"/>
        <v>0</v>
      </c>
      <c r="W49" s="47">
        <v>0</v>
      </c>
      <c r="X49" s="29">
        <f t="shared" si="3"/>
        <v>0</v>
      </c>
      <c r="Y49" s="26"/>
      <c r="Z49" s="27" t="e">
        <f>#REF!/1000</f>
        <v>#REF!</v>
      </c>
      <c r="AA49" s="27" t="e">
        <f>#REF!/1000</f>
        <v>#REF!</v>
      </c>
      <c r="AB49" s="27" t="e">
        <f>#REF!/1000</f>
        <v>#REF!</v>
      </c>
      <c r="AC49" s="27" t="e">
        <f>#REF!/1000</f>
        <v>#REF!</v>
      </c>
      <c r="AE49" s="18" t="e">
        <f>#REF!/1000</f>
        <v>#REF!</v>
      </c>
      <c r="AF49" s="18" t="e">
        <f>#REF!/1000</f>
        <v>#REF!</v>
      </c>
      <c r="AG49" s="18" t="e">
        <f>#REF!/1000</f>
        <v>#REF!</v>
      </c>
      <c r="AH49" s="18" t="e">
        <f>#REF!/1000</f>
        <v>#REF!</v>
      </c>
    </row>
    <row r="50" spans="1:34" s="28" customFormat="1">
      <c r="A50" s="19" t="s">
        <v>418</v>
      </c>
      <c r="B50" s="19">
        <v>536</v>
      </c>
      <c r="C50" s="19">
        <v>1026</v>
      </c>
      <c r="D50" s="19">
        <v>102</v>
      </c>
      <c r="E50" s="19" t="s">
        <v>29</v>
      </c>
      <c r="F50" s="20">
        <v>2000</v>
      </c>
      <c r="G50" s="20">
        <v>18200</v>
      </c>
      <c r="H50" s="21">
        <v>16.2</v>
      </c>
      <c r="I50" s="22">
        <v>2</v>
      </c>
      <c r="J50" s="22" t="s">
        <v>407</v>
      </c>
      <c r="K50" s="23">
        <v>41956</v>
      </c>
      <c r="L50" s="24" t="s">
        <v>409</v>
      </c>
      <c r="M50" s="39">
        <v>1.95488</v>
      </c>
      <c r="N50" s="47">
        <v>3.5156900000000002</v>
      </c>
      <c r="O50" s="47">
        <v>1.1408199999999999</v>
      </c>
      <c r="P50" s="47">
        <v>0</v>
      </c>
      <c r="Q50" s="47">
        <v>32.340000000000003</v>
      </c>
      <c r="R50" s="29">
        <f t="shared" si="0"/>
        <v>2.8518518518518526E-2</v>
      </c>
      <c r="S50" s="47">
        <v>0</v>
      </c>
      <c r="T50" s="47">
        <f t="shared" si="1"/>
        <v>0</v>
      </c>
      <c r="U50" s="47">
        <v>0</v>
      </c>
      <c r="V50" s="29">
        <f t="shared" si="2"/>
        <v>0</v>
      </c>
      <c r="W50" s="47">
        <v>0</v>
      </c>
      <c r="X50" s="29">
        <f t="shared" si="3"/>
        <v>0</v>
      </c>
      <c r="Y50" s="26"/>
      <c r="Z50" s="27" t="e">
        <f>#REF!/1000</f>
        <v>#REF!</v>
      </c>
      <c r="AA50" s="27" t="e">
        <f>#REF!/1000</f>
        <v>#REF!</v>
      </c>
      <c r="AB50" s="27" t="e">
        <f>#REF!/1000</f>
        <v>#REF!</v>
      </c>
      <c r="AC50" s="27" t="e">
        <f>#REF!/1000</f>
        <v>#REF!</v>
      </c>
      <c r="AE50" s="18" t="e">
        <f>#REF!/1000</f>
        <v>#REF!</v>
      </c>
      <c r="AF50" s="18" t="e">
        <f>#REF!/1000</f>
        <v>#REF!</v>
      </c>
      <c r="AG50" s="18" t="e">
        <f>#REF!/1000</f>
        <v>#REF!</v>
      </c>
      <c r="AH50" s="18" t="e">
        <f>#REF!/1000</f>
        <v>#REF!</v>
      </c>
    </row>
    <row r="51" spans="1:34" s="28" customFormat="1">
      <c r="A51" s="19" t="s">
        <v>418</v>
      </c>
      <c r="B51" s="19">
        <v>536</v>
      </c>
      <c r="C51" s="19">
        <v>1026</v>
      </c>
      <c r="D51" s="19">
        <v>103</v>
      </c>
      <c r="E51" s="19" t="s">
        <v>30</v>
      </c>
      <c r="F51" s="20">
        <v>18200</v>
      </c>
      <c r="G51" s="20">
        <v>75957</v>
      </c>
      <c r="H51" s="21">
        <v>57.756999999999998</v>
      </c>
      <c r="I51" s="22">
        <v>2</v>
      </c>
      <c r="J51" s="22" t="s">
        <v>407</v>
      </c>
      <c r="K51" s="23">
        <v>41956</v>
      </c>
      <c r="L51" s="24" t="s">
        <v>409</v>
      </c>
      <c r="M51" s="39">
        <v>2.6200199999999998</v>
      </c>
      <c r="N51" s="47">
        <v>4.0183499999999999</v>
      </c>
      <c r="O51" s="47">
        <v>1.2883199999999999</v>
      </c>
      <c r="P51" s="47">
        <v>0</v>
      </c>
      <c r="Q51" s="47">
        <v>0.57999999999999996</v>
      </c>
      <c r="R51" s="29">
        <f t="shared" si="0"/>
        <v>1.4345818317631256E-4</v>
      </c>
      <c r="S51" s="47">
        <v>109.16</v>
      </c>
      <c r="T51" s="47">
        <f t="shared" si="1"/>
        <v>5.3999638881125106E-2</v>
      </c>
      <c r="U51" s="47">
        <v>27</v>
      </c>
      <c r="V51" s="29">
        <f t="shared" si="2"/>
        <v>1.3356451537104965E-2</v>
      </c>
      <c r="W51" s="47">
        <v>0</v>
      </c>
      <c r="X51" s="29">
        <f t="shared" si="3"/>
        <v>0</v>
      </c>
      <c r="Y51" s="26"/>
      <c r="Z51" s="27" t="e">
        <f>#REF!/1000</f>
        <v>#REF!</v>
      </c>
      <c r="AA51" s="27" t="e">
        <f>#REF!/1000</f>
        <v>#REF!</v>
      </c>
      <c r="AB51" s="27" t="e">
        <f>#REF!/1000</f>
        <v>#REF!</v>
      </c>
      <c r="AC51" s="27" t="e">
        <f>#REF!/1000</f>
        <v>#REF!</v>
      </c>
      <c r="AE51" s="18" t="e">
        <f>#REF!/1000</f>
        <v>#REF!</v>
      </c>
      <c r="AF51" s="18" t="e">
        <f>#REF!/1000</f>
        <v>#REF!</v>
      </c>
      <c r="AG51" s="18" t="e">
        <f>#REF!/1000</f>
        <v>#REF!</v>
      </c>
      <c r="AH51" s="18" t="e">
        <f>#REF!/1000</f>
        <v>#REF!</v>
      </c>
    </row>
    <row r="52" spans="1:34" s="28" customFormat="1">
      <c r="A52" s="19" t="s">
        <v>418</v>
      </c>
      <c r="B52" s="19">
        <v>536</v>
      </c>
      <c r="C52" s="19">
        <v>1168</v>
      </c>
      <c r="D52" s="19">
        <v>102</v>
      </c>
      <c r="E52" s="19" t="s">
        <v>31</v>
      </c>
      <c r="F52" s="20">
        <v>14000</v>
      </c>
      <c r="G52" s="20">
        <v>87281</v>
      </c>
      <c r="H52" s="21">
        <v>73.281000000000006</v>
      </c>
      <c r="I52" s="22">
        <v>2</v>
      </c>
      <c r="J52" s="22" t="s">
        <v>407</v>
      </c>
      <c r="K52" s="23">
        <v>41956</v>
      </c>
      <c r="L52" s="24" t="s">
        <v>409</v>
      </c>
      <c r="M52" s="39">
        <v>2.9338600000000001</v>
      </c>
      <c r="N52" s="47">
        <v>4.1318599999999996</v>
      </c>
      <c r="O52" s="47">
        <v>1.29975</v>
      </c>
      <c r="P52" s="47">
        <v>39</v>
      </c>
      <c r="Q52" s="47">
        <v>0</v>
      </c>
      <c r="R52" s="29">
        <f t="shared" si="0"/>
        <v>1.5205656504219567E-2</v>
      </c>
      <c r="S52" s="47">
        <v>1423.73</v>
      </c>
      <c r="T52" s="47">
        <f t="shared" si="1"/>
        <v>0.55509613678852621</v>
      </c>
      <c r="U52" s="47">
        <v>0</v>
      </c>
      <c r="V52" s="29">
        <f t="shared" si="2"/>
        <v>0</v>
      </c>
      <c r="W52" s="47">
        <v>0</v>
      </c>
      <c r="X52" s="29">
        <f t="shared" si="3"/>
        <v>0</v>
      </c>
      <c r="Y52" s="26"/>
      <c r="Z52" s="27" t="e">
        <f>#REF!/1000</f>
        <v>#REF!</v>
      </c>
      <c r="AA52" s="27" t="e">
        <f>#REF!/1000</f>
        <v>#REF!</v>
      </c>
      <c r="AB52" s="27" t="e">
        <f>#REF!/1000</f>
        <v>#REF!</v>
      </c>
      <c r="AC52" s="27" t="e">
        <f>#REF!/1000</f>
        <v>#REF!</v>
      </c>
      <c r="AE52" s="18" t="e">
        <f>#REF!/1000</f>
        <v>#REF!</v>
      </c>
      <c r="AF52" s="18" t="e">
        <f>#REF!/1000</f>
        <v>#REF!</v>
      </c>
      <c r="AG52" s="18" t="e">
        <f>#REF!/1000</f>
        <v>#REF!</v>
      </c>
      <c r="AH52" s="18" t="e">
        <f>#REF!/1000</f>
        <v>#REF!</v>
      </c>
    </row>
    <row r="53" spans="1:34" s="28" customFormat="1">
      <c r="A53" s="19" t="s">
        <v>419</v>
      </c>
      <c r="B53" s="19">
        <v>537</v>
      </c>
      <c r="C53" s="19">
        <v>1020</v>
      </c>
      <c r="D53" s="19">
        <v>201</v>
      </c>
      <c r="E53" s="7" t="s">
        <v>32</v>
      </c>
      <c r="F53" s="20">
        <v>27849</v>
      </c>
      <c r="G53" s="20">
        <v>52550</v>
      </c>
      <c r="H53" s="21">
        <v>24.701000000000001</v>
      </c>
      <c r="I53" s="22">
        <v>2</v>
      </c>
      <c r="J53" s="22" t="s">
        <v>407</v>
      </c>
      <c r="K53" s="23">
        <v>41946</v>
      </c>
      <c r="L53" s="24" t="s">
        <v>409</v>
      </c>
      <c r="M53" s="39">
        <v>2.4993099999999999</v>
      </c>
      <c r="N53" s="47">
        <v>4.2862999999999998</v>
      </c>
      <c r="O53" s="47">
        <v>1.1059399999999999</v>
      </c>
      <c r="P53" s="47">
        <v>979</v>
      </c>
      <c r="Q53" s="47">
        <v>2.61</v>
      </c>
      <c r="R53" s="29">
        <f t="shared" si="0"/>
        <v>1.1339101366630615</v>
      </c>
      <c r="S53" s="47">
        <v>1.5</v>
      </c>
      <c r="T53" s="47">
        <f t="shared" si="1"/>
        <v>1.7350367538619027E-3</v>
      </c>
      <c r="U53" s="47">
        <v>344</v>
      </c>
      <c r="V53" s="29">
        <f t="shared" si="2"/>
        <v>0.39790176221899631</v>
      </c>
      <c r="W53" s="47">
        <v>0</v>
      </c>
      <c r="X53" s="29">
        <f t="shared" si="3"/>
        <v>0</v>
      </c>
      <c r="Y53" s="26"/>
      <c r="Z53" s="27" t="e">
        <f>#REF!/1000</f>
        <v>#REF!</v>
      </c>
      <c r="AA53" s="27" t="e">
        <f>#REF!/1000</f>
        <v>#REF!</v>
      </c>
      <c r="AB53" s="27" t="e">
        <f>#REF!/1000</f>
        <v>#REF!</v>
      </c>
      <c r="AC53" s="27" t="e">
        <f>#REF!/1000</f>
        <v>#REF!</v>
      </c>
      <c r="AE53" s="18" t="e">
        <f>#REF!/1000</f>
        <v>#REF!</v>
      </c>
      <c r="AF53" s="18" t="e">
        <f>#REF!/1000</f>
        <v>#REF!</v>
      </c>
      <c r="AG53" s="18" t="e">
        <f>#REF!/1000</f>
        <v>#REF!</v>
      </c>
      <c r="AH53" s="18" t="e">
        <f>#REF!/1000</f>
        <v>#REF!</v>
      </c>
    </row>
    <row r="54" spans="1:34" s="28" customFormat="1">
      <c r="A54" s="19" t="s">
        <v>419</v>
      </c>
      <c r="B54" s="19">
        <v>537</v>
      </c>
      <c r="C54" s="19">
        <v>1098</v>
      </c>
      <c r="D54" s="19">
        <v>101</v>
      </c>
      <c r="E54" s="7" t="s">
        <v>33</v>
      </c>
      <c r="F54" s="20">
        <v>0</v>
      </c>
      <c r="G54" s="20">
        <v>10780</v>
      </c>
      <c r="H54" s="21">
        <v>10.78</v>
      </c>
      <c r="I54" s="22">
        <v>2</v>
      </c>
      <c r="J54" s="22" t="s">
        <v>407</v>
      </c>
      <c r="K54" s="23">
        <v>41947</v>
      </c>
      <c r="L54" s="24" t="s">
        <v>409</v>
      </c>
      <c r="M54" s="39">
        <v>3.3006099999999998</v>
      </c>
      <c r="N54" s="47">
        <v>4.1038500000000004</v>
      </c>
      <c r="O54" s="47">
        <v>2.2020499999999998</v>
      </c>
      <c r="P54" s="47">
        <v>0</v>
      </c>
      <c r="Q54" s="47">
        <v>0.11</v>
      </c>
      <c r="R54" s="29">
        <f t="shared" si="0"/>
        <v>1.4577259475218659E-4</v>
      </c>
      <c r="S54" s="47">
        <v>2414.4699999999998</v>
      </c>
      <c r="T54" s="47">
        <f t="shared" si="1"/>
        <v>6.3993373972965815</v>
      </c>
      <c r="U54" s="47">
        <v>1498</v>
      </c>
      <c r="V54" s="29">
        <f t="shared" si="2"/>
        <v>3.9703153988868278</v>
      </c>
      <c r="W54" s="47">
        <v>0</v>
      </c>
      <c r="X54" s="29">
        <f t="shared" si="3"/>
        <v>0</v>
      </c>
      <c r="Y54" s="26"/>
      <c r="Z54" s="27" t="e">
        <f>#REF!/1000</f>
        <v>#REF!</v>
      </c>
      <c r="AA54" s="27" t="e">
        <f>#REF!/1000</f>
        <v>#REF!</v>
      </c>
      <c r="AB54" s="27" t="e">
        <f>#REF!/1000</f>
        <v>#REF!</v>
      </c>
      <c r="AC54" s="27" t="e">
        <f>#REF!/1000</f>
        <v>#REF!</v>
      </c>
      <c r="AE54" s="18" t="e">
        <f>#REF!/1000</f>
        <v>#REF!</v>
      </c>
      <c r="AF54" s="18" t="e">
        <f>#REF!/1000</f>
        <v>#REF!</v>
      </c>
      <c r="AG54" s="18" t="e">
        <f>#REF!/1000</f>
        <v>#REF!</v>
      </c>
      <c r="AH54" s="18" t="e">
        <f>#REF!/1000</f>
        <v>#REF!</v>
      </c>
    </row>
    <row r="55" spans="1:34" s="28" customFormat="1">
      <c r="A55" s="19" t="s">
        <v>419</v>
      </c>
      <c r="B55" s="19">
        <v>537</v>
      </c>
      <c r="C55" s="19">
        <v>1098</v>
      </c>
      <c r="D55" s="19">
        <v>102</v>
      </c>
      <c r="E55" s="7" t="s">
        <v>34</v>
      </c>
      <c r="F55" s="20">
        <v>10780</v>
      </c>
      <c r="G55" s="20">
        <v>45200</v>
      </c>
      <c r="H55" s="21">
        <v>34.42</v>
      </c>
      <c r="I55" s="22">
        <v>2</v>
      </c>
      <c r="J55" s="22" t="s">
        <v>407</v>
      </c>
      <c r="K55" s="23">
        <v>41947</v>
      </c>
      <c r="L55" s="24" t="s">
        <v>409</v>
      </c>
      <c r="M55" s="39">
        <v>3.6356000000000002</v>
      </c>
      <c r="N55" s="47">
        <v>5.3311900000000003</v>
      </c>
      <c r="O55" s="47">
        <v>1.9206000000000001</v>
      </c>
      <c r="P55" s="47">
        <v>311</v>
      </c>
      <c r="Q55" s="47">
        <v>10.19</v>
      </c>
      <c r="R55" s="29">
        <f t="shared" si="0"/>
        <v>0.26238482609778374</v>
      </c>
      <c r="S55" s="47">
        <v>400.65</v>
      </c>
      <c r="T55" s="47">
        <f t="shared" si="1"/>
        <v>0.33257242467004233</v>
      </c>
      <c r="U55" s="47">
        <v>0</v>
      </c>
      <c r="V55" s="29">
        <f t="shared" si="2"/>
        <v>0</v>
      </c>
      <c r="W55" s="47">
        <v>1</v>
      </c>
      <c r="X55" s="29">
        <f t="shared" si="3"/>
        <v>8.3008217813563547E-4</v>
      </c>
      <c r="Y55" s="26"/>
      <c r="Z55" s="27" t="e">
        <f>#REF!/1000</f>
        <v>#REF!</v>
      </c>
      <c r="AA55" s="27" t="e">
        <f>#REF!/1000</f>
        <v>#REF!</v>
      </c>
      <c r="AB55" s="27" t="e">
        <f>#REF!/1000</f>
        <v>#REF!</v>
      </c>
      <c r="AC55" s="27" t="e">
        <f>#REF!/1000</f>
        <v>#REF!</v>
      </c>
      <c r="AE55" s="18" t="e">
        <f>#REF!/1000</f>
        <v>#REF!</v>
      </c>
      <c r="AF55" s="18" t="e">
        <f>#REF!/1000</f>
        <v>#REF!</v>
      </c>
      <c r="AG55" s="18" t="e">
        <f>#REF!/1000</f>
        <v>#REF!</v>
      </c>
      <c r="AH55" s="18" t="e">
        <f>#REF!/1000</f>
        <v>#REF!</v>
      </c>
    </row>
    <row r="56" spans="1:34" s="28" customFormat="1">
      <c r="A56" s="19" t="s">
        <v>419</v>
      </c>
      <c r="B56" s="19">
        <v>537</v>
      </c>
      <c r="C56" s="19">
        <v>1098</v>
      </c>
      <c r="D56" s="19">
        <v>103</v>
      </c>
      <c r="E56" s="7" t="s">
        <v>35</v>
      </c>
      <c r="F56" s="20">
        <v>45200</v>
      </c>
      <c r="G56" s="20">
        <v>54963</v>
      </c>
      <c r="H56" s="21">
        <v>9.7629999999999999</v>
      </c>
      <c r="I56" s="22">
        <v>2</v>
      </c>
      <c r="J56" s="22" t="s">
        <v>407</v>
      </c>
      <c r="K56" s="23">
        <v>41947</v>
      </c>
      <c r="L56" s="24" t="s">
        <v>409</v>
      </c>
      <c r="M56" s="39">
        <v>3.4641999999999999</v>
      </c>
      <c r="N56" s="47">
        <v>6.4748099999999997</v>
      </c>
      <c r="O56" s="47">
        <v>1.2352700000000001</v>
      </c>
      <c r="P56" s="47">
        <v>2108</v>
      </c>
      <c r="Q56" s="47">
        <v>1.51</v>
      </c>
      <c r="R56" s="29">
        <f t="shared" si="0"/>
        <v>6.1712734668793265</v>
      </c>
      <c r="S56" s="47">
        <v>20.420000000000002</v>
      </c>
      <c r="T56" s="47">
        <f t="shared" si="1"/>
        <v>5.975914897352981E-2</v>
      </c>
      <c r="U56" s="47">
        <v>357</v>
      </c>
      <c r="V56" s="29">
        <f t="shared" si="2"/>
        <v>1.044760831711564</v>
      </c>
      <c r="W56" s="47">
        <v>1</v>
      </c>
      <c r="X56" s="29">
        <f t="shared" si="3"/>
        <v>2.926500929164045E-3</v>
      </c>
      <c r="Y56" s="26"/>
      <c r="Z56" s="27" t="e">
        <f>#REF!/1000</f>
        <v>#REF!</v>
      </c>
      <c r="AA56" s="27" t="e">
        <f>#REF!/1000</f>
        <v>#REF!</v>
      </c>
      <c r="AB56" s="27" t="e">
        <f>#REF!/1000</f>
        <v>#REF!</v>
      </c>
      <c r="AC56" s="27" t="e">
        <f>#REF!/1000</f>
        <v>#REF!</v>
      </c>
      <c r="AE56" s="18" t="e">
        <f>#REF!/1000</f>
        <v>#REF!</v>
      </c>
      <c r="AF56" s="18" t="e">
        <f>#REF!/1000</f>
        <v>#REF!</v>
      </c>
      <c r="AG56" s="18" t="e">
        <f>#REF!/1000</f>
        <v>#REF!</v>
      </c>
      <c r="AH56" s="18" t="e">
        <f>#REF!/1000</f>
        <v>#REF!</v>
      </c>
    </row>
    <row r="57" spans="1:34" s="28" customFormat="1">
      <c r="A57" s="19" t="s">
        <v>419</v>
      </c>
      <c r="B57" s="19">
        <v>537</v>
      </c>
      <c r="C57" s="19">
        <v>1155</v>
      </c>
      <c r="D57" s="19">
        <v>102</v>
      </c>
      <c r="E57" s="7" t="s">
        <v>36</v>
      </c>
      <c r="F57" s="20">
        <v>13000</v>
      </c>
      <c r="G57" s="20">
        <v>47000</v>
      </c>
      <c r="H57" s="21">
        <v>34</v>
      </c>
      <c r="I57" s="22">
        <v>2</v>
      </c>
      <c r="J57" s="22" t="s">
        <v>407</v>
      </c>
      <c r="K57" s="23">
        <v>41947</v>
      </c>
      <c r="L57" s="24" t="s">
        <v>409</v>
      </c>
      <c r="M57" s="39">
        <v>3.8376100000000002</v>
      </c>
      <c r="N57" s="47">
        <v>5.2511700000000001</v>
      </c>
      <c r="O57" s="47">
        <v>1.9573400000000001</v>
      </c>
      <c r="P57" s="47">
        <v>9</v>
      </c>
      <c r="Q57" s="47">
        <v>3.08</v>
      </c>
      <c r="R57" s="29">
        <f t="shared" si="0"/>
        <v>8.8571428571428568E-3</v>
      </c>
      <c r="S57" s="47">
        <v>3.56</v>
      </c>
      <c r="T57" s="47">
        <f t="shared" si="1"/>
        <v>2.9915966386554623E-3</v>
      </c>
      <c r="U57" s="47">
        <v>16</v>
      </c>
      <c r="V57" s="29">
        <f t="shared" si="2"/>
        <v>1.3445378151260505E-2</v>
      </c>
      <c r="W57" s="47">
        <v>1</v>
      </c>
      <c r="X57" s="29">
        <f t="shared" si="3"/>
        <v>8.4033613445378156E-4</v>
      </c>
      <c r="Y57" s="26"/>
      <c r="Z57" s="27" t="e">
        <f>#REF!/1000</f>
        <v>#REF!</v>
      </c>
      <c r="AA57" s="27" t="e">
        <f>#REF!/1000</f>
        <v>#REF!</v>
      </c>
      <c r="AB57" s="27" t="e">
        <f>#REF!/1000</f>
        <v>#REF!</v>
      </c>
      <c r="AC57" s="27" t="e">
        <f>#REF!/1000</f>
        <v>#REF!</v>
      </c>
      <c r="AE57" s="18" t="e">
        <f>#REF!/1000</f>
        <v>#REF!</v>
      </c>
      <c r="AF57" s="18" t="e">
        <f>#REF!/1000</f>
        <v>#REF!</v>
      </c>
      <c r="AG57" s="18" t="e">
        <f>#REF!/1000</f>
        <v>#REF!</v>
      </c>
      <c r="AH57" s="18" t="e">
        <f>#REF!/1000</f>
        <v>#REF!</v>
      </c>
    </row>
    <row r="58" spans="1:34" s="28" customFormat="1">
      <c r="A58" s="19" t="s">
        <v>419</v>
      </c>
      <c r="B58" s="19">
        <v>537</v>
      </c>
      <c r="C58" s="19">
        <v>1155</v>
      </c>
      <c r="D58" s="19">
        <v>102</v>
      </c>
      <c r="E58" s="7" t="s">
        <v>36</v>
      </c>
      <c r="F58" s="20">
        <v>47000</v>
      </c>
      <c r="G58" s="20">
        <v>90606</v>
      </c>
      <c r="H58" s="21">
        <v>43.606000000000002</v>
      </c>
      <c r="I58" s="22">
        <v>2</v>
      </c>
      <c r="J58" s="22" t="s">
        <v>407</v>
      </c>
      <c r="K58" s="23">
        <v>41947</v>
      </c>
      <c r="L58" s="24" t="s">
        <v>409</v>
      </c>
      <c r="M58" s="39">
        <v>2.8352300000000001</v>
      </c>
      <c r="N58" s="47">
        <v>4.1425200000000002</v>
      </c>
      <c r="O58" s="47">
        <v>1.29301</v>
      </c>
      <c r="P58" s="47">
        <v>512</v>
      </c>
      <c r="Q58" s="47">
        <v>20.96</v>
      </c>
      <c r="R58" s="29">
        <f t="shared" si="0"/>
        <v>0.34233821033802686</v>
      </c>
      <c r="S58" s="47">
        <v>33.56</v>
      </c>
      <c r="T58" s="47">
        <f t="shared" si="1"/>
        <v>2.1989110279712492E-2</v>
      </c>
      <c r="U58" s="47">
        <v>94</v>
      </c>
      <c r="V58" s="29">
        <f t="shared" si="2"/>
        <v>6.1590475753664303E-2</v>
      </c>
      <c r="W58" s="47">
        <v>1</v>
      </c>
      <c r="X58" s="29">
        <f t="shared" si="3"/>
        <v>6.5521782716664154E-4</v>
      </c>
      <c r="Y58" s="26"/>
      <c r="Z58" s="27" t="e">
        <f>#REF!/1000</f>
        <v>#REF!</v>
      </c>
      <c r="AA58" s="27" t="e">
        <f>#REF!/1000</f>
        <v>#REF!</v>
      </c>
      <c r="AB58" s="27" t="e">
        <f>#REF!/1000</f>
        <v>#REF!</v>
      </c>
      <c r="AC58" s="27" t="e">
        <f>#REF!/1000</f>
        <v>#REF!</v>
      </c>
      <c r="AE58" s="18" t="e">
        <f>#REF!/1000</f>
        <v>#REF!</v>
      </c>
      <c r="AF58" s="18" t="e">
        <f>#REF!/1000</f>
        <v>#REF!</v>
      </c>
      <c r="AG58" s="18" t="e">
        <f>#REF!/1000</f>
        <v>#REF!</v>
      </c>
      <c r="AH58" s="18" t="e">
        <f>#REF!/1000</f>
        <v>#REF!</v>
      </c>
    </row>
    <row r="59" spans="1:34" s="28" customFormat="1">
      <c r="A59" s="19" t="s">
        <v>419</v>
      </c>
      <c r="B59" s="19">
        <v>537</v>
      </c>
      <c r="C59" s="19">
        <v>1174</v>
      </c>
      <c r="D59" s="19">
        <v>101</v>
      </c>
      <c r="E59" s="7" t="s">
        <v>37</v>
      </c>
      <c r="F59" s="20">
        <v>0</v>
      </c>
      <c r="G59" s="20">
        <v>26628</v>
      </c>
      <c r="H59" s="21">
        <v>26.628</v>
      </c>
      <c r="I59" s="22">
        <v>2</v>
      </c>
      <c r="J59" s="22" t="s">
        <v>407</v>
      </c>
      <c r="K59" s="23">
        <v>41946</v>
      </c>
      <c r="L59" s="24" t="s">
        <v>409</v>
      </c>
      <c r="M59" s="39">
        <v>2.1091899999999999</v>
      </c>
      <c r="N59" s="47">
        <v>3.7394599999999998</v>
      </c>
      <c r="O59" s="47">
        <v>0.980541</v>
      </c>
      <c r="P59" s="47">
        <v>1395</v>
      </c>
      <c r="Q59" s="47">
        <v>20.77</v>
      </c>
      <c r="R59" s="29">
        <f t="shared" si="0"/>
        <v>1.5079561793171525</v>
      </c>
      <c r="S59" s="47">
        <v>146.09</v>
      </c>
      <c r="T59" s="47">
        <f t="shared" si="1"/>
        <v>0.15675229082169143</v>
      </c>
      <c r="U59" s="47">
        <v>246</v>
      </c>
      <c r="V59" s="29">
        <f t="shared" si="2"/>
        <v>0.26395416210648293</v>
      </c>
      <c r="W59" s="47">
        <v>0</v>
      </c>
      <c r="X59" s="29">
        <f t="shared" si="3"/>
        <v>0</v>
      </c>
      <c r="Y59" s="26"/>
      <c r="Z59" s="27" t="e">
        <f>#REF!/1000</f>
        <v>#REF!</v>
      </c>
      <c r="AA59" s="27" t="e">
        <f>#REF!/1000</f>
        <v>#REF!</v>
      </c>
      <c r="AB59" s="27" t="e">
        <f>#REF!/1000</f>
        <v>#REF!</v>
      </c>
      <c r="AC59" s="27" t="e">
        <f>#REF!/1000</f>
        <v>#REF!</v>
      </c>
      <c r="AE59" s="18" t="e">
        <f>#REF!/1000</f>
        <v>#REF!</v>
      </c>
      <c r="AF59" s="18" t="e">
        <f>#REF!/1000</f>
        <v>#REF!</v>
      </c>
      <c r="AG59" s="18" t="e">
        <f>#REF!/1000</f>
        <v>#REF!</v>
      </c>
      <c r="AH59" s="18" t="e">
        <f>#REF!/1000</f>
        <v>#REF!</v>
      </c>
    </row>
    <row r="60" spans="1:34" s="28" customFormat="1">
      <c r="A60" s="19" t="s">
        <v>419</v>
      </c>
      <c r="B60" s="19">
        <v>537</v>
      </c>
      <c r="C60" s="19">
        <v>1174</v>
      </c>
      <c r="D60" s="19">
        <v>101</v>
      </c>
      <c r="E60" s="7" t="s">
        <v>37</v>
      </c>
      <c r="F60" s="20">
        <v>26628</v>
      </c>
      <c r="G60" s="20">
        <v>43504</v>
      </c>
      <c r="H60" s="21">
        <v>16.876000000000001</v>
      </c>
      <c r="I60" s="22">
        <v>2</v>
      </c>
      <c r="J60" s="22" t="s">
        <v>407</v>
      </c>
      <c r="K60" s="23">
        <v>41946</v>
      </c>
      <c r="L60" s="24" t="s">
        <v>409</v>
      </c>
      <c r="M60" s="39">
        <v>3.5196000000000001</v>
      </c>
      <c r="N60" s="47">
        <v>8.33066</v>
      </c>
      <c r="O60" s="47">
        <v>1.15103</v>
      </c>
      <c r="P60" s="47">
        <v>3233</v>
      </c>
      <c r="Q60" s="47">
        <v>0</v>
      </c>
      <c r="R60" s="29">
        <f t="shared" si="0"/>
        <v>5.4735380760505201</v>
      </c>
      <c r="S60" s="47">
        <v>310.29000000000002</v>
      </c>
      <c r="T60" s="47">
        <f t="shared" si="1"/>
        <v>0.52532759963430742</v>
      </c>
      <c r="U60" s="47">
        <v>155</v>
      </c>
      <c r="V60" s="29">
        <f t="shared" si="2"/>
        <v>0.26241831171909386</v>
      </c>
      <c r="W60" s="47">
        <v>50</v>
      </c>
      <c r="X60" s="29">
        <f t="shared" si="3"/>
        <v>8.4651068296481904E-2</v>
      </c>
      <c r="Y60" s="26"/>
      <c r="Z60" s="27" t="e">
        <f>#REF!/1000</f>
        <v>#REF!</v>
      </c>
      <c r="AA60" s="27" t="e">
        <f>#REF!/1000</f>
        <v>#REF!</v>
      </c>
      <c r="AB60" s="27" t="e">
        <f>#REF!/1000</f>
        <v>#REF!</v>
      </c>
      <c r="AC60" s="27" t="e">
        <f>#REF!/1000</f>
        <v>#REF!</v>
      </c>
      <c r="AE60" s="18" t="e">
        <f>#REF!/1000</f>
        <v>#REF!</v>
      </c>
      <c r="AF60" s="18" t="e">
        <f>#REF!/1000</f>
        <v>#REF!</v>
      </c>
      <c r="AG60" s="18" t="e">
        <f>#REF!/1000</f>
        <v>#REF!</v>
      </c>
      <c r="AH60" s="18" t="e">
        <f>#REF!/1000</f>
        <v>#REF!</v>
      </c>
    </row>
    <row r="61" spans="1:34" s="28" customFormat="1">
      <c r="A61" s="19" t="s">
        <v>419</v>
      </c>
      <c r="B61" s="19">
        <v>537</v>
      </c>
      <c r="C61" s="19">
        <v>1292</v>
      </c>
      <c r="D61" s="19">
        <v>200</v>
      </c>
      <c r="E61" s="7" t="s">
        <v>38</v>
      </c>
      <c r="F61" s="20">
        <v>16912</v>
      </c>
      <c r="G61" s="20">
        <v>37397</v>
      </c>
      <c r="H61" s="21">
        <v>20.484999999999999</v>
      </c>
      <c r="I61" s="22">
        <v>2</v>
      </c>
      <c r="J61" s="22" t="s">
        <v>407</v>
      </c>
      <c r="K61" s="23">
        <v>41946</v>
      </c>
      <c r="L61" s="24" t="s">
        <v>409</v>
      </c>
      <c r="M61" s="39">
        <v>2.2140499999999999</v>
      </c>
      <c r="N61" s="47">
        <v>3.4979</v>
      </c>
      <c r="O61" s="47">
        <v>1.1985300000000001</v>
      </c>
      <c r="P61" s="47">
        <v>625</v>
      </c>
      <c r="Q61" s="47">
        <v>64.09</v>
      </c>
      <c r="R61" s="29">
        <f t="shared" si="0"/>
        <v>0.91641270616130277</v>
      </c>
      <c r="S61" s="47">
        <v>37.159999999999997</v>
      </c>
      <c r="T61" s="47">
        <f t="shared" si="1"/>
        <v>5.1828864325813316E-2</v>
      </c>
      <c r="U61" s="47">
        <v>270</v>
      </c>
      <c r="V61" s="29">
        <f t="shared" si="2"/>
        <v>0.37658216813696443</v>
      </c>
      <c r="W61" s="47">
        <v>5</v>
      </c>
      <c r="X61" s="29">
        <f t="shared" si="3"/>
        <v>6.9737438543882296E-3</v>
      </c>
      <c r="Y61" s="26"/>
      <c r="Z61" s="27" t="e">
        <f>#REF!/1000</f>
        <v>#REF!</v>
      </c>
      <c r="AA61" s="27" t="e">
        <f>#REF!/1000</f>
        <v>#REF!</v>
      </c>
      <c r="AB61" s="27" t="e">
        <f>#REF!/1000</f>
        <v>#REF!</v>
      </c>
      <c r="AC61" s="27" t="e">
        <f>#REF!/1000</f>
        <v>#REF!</v>
      </c>
      <c r="AE61" s="18" t="e">
        <f>#REF!/1000</f>
        <v>#REF!</v>
      </c>
      <c r="AF61" s="18" t="e">
        <f>#REF!/1000</f>
        <v>#REF!</v>
      </c>
      <c r="AG61" s="18" t="e">
        <f>#REF!/1000</f>
        <v>#REF!</v>
      </c>
      <c r="AH61" s="18" t="e">
        <f>#REF!/1000</f>
        <v>#REF!</v>
      </c>
    </row>
    <row r="62" spans="1:34" s="28" customFormat="1">
      <c r="A62" s="19" t="s">
        <v>420</v>
      </c>
      <c r="B62" s="19">
        <v>539</v>
      </c>
      <c r="C62" s="19">
        <v>1081</v>
      </c>
      <c r="D62" s="19">
        <v>102</v>
      </c>
      <c r="E62" s="19" t="s">
        <v>39</v>
      </c>
      <c r="F62" s="20">
        <v>47150</v>
      </c>
      <c r="G62" s="20">
        <v>98392</v>
      </c>
      <c r="H62" s="21">
        <v>51.241999999999997</v>
      </c>
      <c r="I62" s="22">
        <v>2</v>
      </c>
      <c r="J62" s="22" t="s">
        <v>407</v>
      </c>
      <c r="K62" s="23">
        <v>41957</v>
      </c>
      <c r="L62" s="24" t="s">
        <v>409</v>
      </c>
      <c r="M62" s="39">
        <v>4.9233399999999996</v>
      </c>
      <c r="N62" s="47">
        <v>5.2785500000000001</v>
      </c>
      <c r="O62" s="47">
        <v>1.42008</v>
      </c>
      <c r="P62" s="47">
        <v>60</v>
      </c>
      <c r="Q62" s="47">
        <v>0.14000000000000001</v>
      </c>
      <c r="R62" s="29">
        <f t="shared" si="0"/>
        <v>3.3493730031726211E-2</v>
      </c>
      <c r="S62" s="47">
        <v>0</v>
      </c>
      <c r="T62" s="47">
        <f t="shared" si="1"/>
        <v>0</v>
      </c>
      <c r="U62" s="47">
        <v>46</v>
      </c>
      <c r="V62" s="29">
        <f t="shared" si="2"/>
        <v>2.5648602987504671E-2</v>
      </c>
      <c r="W62" s="47">
        <v>1</v>
      </c>
      <c r="X62" s="29">
        <f t="shared" si="3"/>
        <v>5.5757832581531904E-4</v>
      </c>
      <c r="Y62" s="26"/>
      <c r="Z62" s="27" t="e">
        <f>#REF!/1000</f>
        <v>#REF!</v>
      </c>
      <c r="AA62" s="27" t="e">
        <f>#REF!/1000</f>
        <v>#REF!</v>
      </c>
      <c r="AB62" s="27" t="e">
        <f>#REF!/1000</f>
        <v>#REF!</v>
      </c>
      <c r="AC62" s="27" t="e">
        <f>#REF!/1000</f>
        <v>#REF!</v>
      </c>
      <c r="AE62" s="18" t="e">
        <f>#REF!/1000</f>
        <v>#REF!</v>
      </c>
      <c r="AF62" s="18" t="e">
        <f>#REF!/1000</f>
        <v>#REF!</v>
      </c>
      <c r="AG62" s="18" t="e">
        <f>#REF!/1000</f>
        <v>#REF!</v>
      </c>
      <c r="AH62" s="18" t="e">
        <f>#REF!/1000</f>
        <v>#REF!</v>
      </c>
    </row>
    <row r="63" spans="1:34" s="28" customFormat="1">
      <c r="A63" s="19" t="s">
        <v>420</v>
      </c>
      <c r="B63" s="19">
        <v>539</v>
      </c>
      <c r="C63" s="19">
        <v>1081</v>
      </c>
      <c r="D63" s="19">
        <v>103</v>
      </c>
      <c r="E63" s="19" t="s">
        <v>40</v>
      </c>
      <c r="F63" s="20">
        <v>98392</v>
      </c>
      <c r="G63" s="20">
        <v>157083</v>
      </c>
      <c r="H63" s="21">
        <v>58.691000000000003</v>
      </c>
      <c r="I63" s="22">
        <v>2</v>
      </c>
      <c r="J63" s="22" t="s">
        <v>407</v>
      </c>
      <c r="K63" s="23">
        <v>41957</v>
      </c>
      <c r="L63" s="24" t="s">
        <v>409</v>
      </c>
      <c r="M63" s="39">
        <v>5.4297300000000002</v>
      </c>
      <c r="N63" s="47">
        <v>6.63368</v>
      </c>
      <c r="O63" s="47">
        <v>1.5302899999999999</v>
      </c>
      <c r="P63" s="47">
        <v>289</v>
      </c>
      <c r="Q63" s="47">
        <v>0.56000000000000005</v>
      </c>
      <c r="R63" s="29">
        <f t="shared" si="0"/>
        <v>0.14082470663547828</v>
      </c>
      <c r="S63" s="47">
        <v>47.97</v>
      </c>
      <c r="T63" s="47">
        <f t="shared" si="1"/>
        <v>2.3352327078622424E-2</v>
      </c>
      <c r="U63" s="47">
        <v>89</v>
      </c>
      <c r="V63" s="29">
        <f t="shared" si="2"/>
        <v>4.3326185324106641E-2</v>
      </c>
      <c r="W63" s="47">
        <v>0</v>
      </c>
      <c r="X63" s="29">
        <f t="shared" si="3"/>
        <v>0</v>
      </c>
      <c r="Y63" s="26"/>
      <c r="Z63" s="27" t="e">
        <f>#REF!/1000</f>
        <v>#REF!</v>
      </c>
      <c r="AA63" s="27" t="e">
        <f>#REF!/1000</f>
        <v>#REF!</v>
      </c>
      <c r="AB63" s="27" t="e">
        <f>#REF!/1000</f>
        <v>#REF!</v>
      </c>
      <c r="AC63" s="27" t="e">
        <f>#REF!/1000</f>
        <v>#REF!</v>
      </c>
      <c r="AE63" s="18" t="e">
        <f>#REF!/1000</f>
        <v>#REF!</v>
      </c>
      <c r="AF63" s="18" t="e">
        <f>#REF!/1000</f>
        <v>#REF!</v>
      </c>
      <c r="AG63" s="18" t="e">
        <f>#REF!/1000</f>
        <v>#REF!</v>
      </c>
      <c r="AH63" s="18" t="e">
        <f>#REF!/1000</f>
        <v>#REF!</v>
      </c>
    </row>
    <row r="64" spans="1:34" s="28" customFormat="1">
      <c r="A64" s="19" t="s">
        <v>420</v>
      </c>
      <c r="B64" s="19">
        <v>539</v>
      </c>
      <c r="C64" s="19">
        <v>1097</v>
      </c>
      <c r="D64" s="19">
        <v>100</v>
      </c>
      <c r="E64" s="19" t="s">
        <v>41</v>
      </c>
      <c r="F64" s="20">
        <v>1370</v>
      </c>
      <c r="G64" s="20">
        <v>25130</v>
      </c>
      <c r="H64" s="21">
        <v>23.76</v>
      </c>
      <c r="I64" s="22">
        <v>2</v>
      </c>
      <c r="J64" s="22" t="s">
        <v>407</v>
      </c>
      <c r="K64" s="23">
        <v>41958</v>
      </c>
      <c r="L64" s="24" t="s">
        <v>409</v>
      </c>
      <c r="M64" s="39">
        <v>3.4781599999999999</v>
      </c>
      <c r="N64" s="47">
        <v>5.3590200000000001</v>
      </c>
      <c r="O64" s="47">
        <v>1.4601200000000001</v>
      </c>
      <c r="P64" s="47">
        <v>20</v>
      </c>
      <c r="Q64" s="47">
        <v>37.729999999999997</v>
      </c>
      <c r="R64" s="29">
        <f t="shared" si="0"/>
        <v>4.673520923520922E-2</v>
      </c>
      <c r="S64" s="47">
        <v>2425.56</v>
      </c>
      <c r="T64" s="47">
        <f t="shared" si="1"/>
        <v>2.9167388167388162</v>
      </c>
      <c r="U64" s="47">
        <v>223</v>
      </c>
      <c r="V64" s="29">
        <f t="shared" si="2"/>
        <v>0.26815776815776809</v>
      </c>
      <c r="W64" s="47">
        <v>0</v>
      </c>
      <c r="X64" s="29">
        <f t="shared" si="3"/>
        <v>0</v>
      </c>
      <c r="Y64" s="26"/>
      <c r="Z64" s="27" t="e">
        <f>#REF!/1000</f>
        <v>#REF!</v>
      </c>
      <c r="AA64" s="27" t="e">
        <f>#REF!/1000</f>
        <v>#REF!</v>
      </c>
      <c r="AB64" s="27" t="e">
        <f>#REF!/1000</f>
        <v>#REF!</v>
      </c>
      <c r="AC64" s="27" t="e">
        <f>#REF!/1000</f>
        <v>#REF!</v>
      </c>
      <c r="AE64" s="18" t="e">
        <f>#REF!/1000</f>
        <v>#REF!</v>
      </c>
      <c r="AF64" s="18" t="e">
        <f>#REF!/1000</f>
        <v>#REF!</v>
      </c>
      <c r="AG64" s="18" t="e">
        <f>#REF!/1000</f>
        <v>#REF!</v>
      </c>
      <c r="AH64" s="18" t="e">
        <f>#REF!/1000</f>
        <v>#REF!</v>
      </c>
    </row>
    <row r="65" spans="1:34" s="28" customFormat="1">
      <c r="A65" s="19" t="s">
        <v>420</v>
      </c>
      <c r="B65" s="19">
        <v>539</v>
      </c>
      <c r="C65" s="19">
        <v>1333</v>
      </c>
      <c r="D65" s="19">
        <v>100</v>
      </c>
      <c r="E65" s="19" t="s">
        <v>42</v>
      </c>
      <c r="F65" s="20">
        <v>0</v>
      </c>
      <c r="G65" s="20">
        <v>42915</v>
      </c>
      <c r="H65" s="21">
        <v>42.914999999999999</v>
      </c>
      <c r="I65" s="22">
        <v>2</v>
      </c>
      <c r="J65" s="22" t="s">
        <v>407</v>
      </c>
      <c r="K65" s="23">
        <v>41957</v>
      </c>
      <c r="L65" s="24" t="s">
        <v>409</v>
      </c>
      <c r="M65" s="39">
        <v>4.5815599999999996</v>
      </c>
      <c r="N65" s="47">
        <v>6.0987299999999998</v>
      </c>
      <c r="O65" s="47">
        <v>2.0940699999999999</v>
      </c>
      <c r="P65" s="47">
        <v>56</v>
      </c>
      <c r="Q65" s="47">
        <v>14.62</v>
      </c>
      <c r="R65" s="29">
        <f t="shared" si="0"/>
        <v>4.214976448461244E-2</v>
      </c>
      <c r="S65" s="47">
        <v>100.55</v>
      </c>
      <c r="T65" s="47">
        <f t="shared" si="1"/>
        <v>6.6942960336878535E-2</v>
      </c>
      <c r="U65" s="47">
        <v>6</v>
      </c>
      <c r="V65" s="29">
        <f t="shared" si="2"/>
        <v>3.9946072801717684E-3</v>
      </c>
      <c r="W65" s="47">
        <v>0</v>
      </c>
      <c r="X65" s="29">
        <f t="shared" si="3"/>
        <v>0</v>
      </c>
      <c r="Y65" s="26"/>
      <c r="Z65" s="27" t="e">
        <f>#REF!/1000</f>
        <v>#REF!</v>
      </c>
      <c r="AA65" s="27" t="e">
        <f>#REF!/1000</f>
        <v>#REF!</v>
      </c>
      <c r="AB65" s="27" t="e">
        <f>#REF!/1000</f>
        <v>#REF!</v>
      </c>
      <c r="AC65" s="27" t="e">
        <f>#REF!/1000</f>
        <v>#REF!</v>
      </c>
      <c r="AE65" s="18" t="e">
        <f>#REF!/1000</f>
        <v>#REF!</v>
      </c>
      <c r="AF65" s="18" t="e">
        <f>#REF!/1000</f>
        <v>#REF!</v>
      </c>
      <c r="AG65" s="18" t="e">
        <f>#REF!/1000</f>
        <v>#REF!</v>
      </c>
      <c r="AH65" s="18" t="e">
        <f>#REF!/1000</f>
        <v>#REF!</v>
      </c>
    </row>
    <row r="66" spans="1:34" s="28" customFormat="1">
      <c r="A66" s="19" t="s">
        <v>420</v>
      </c>
      <c r="B66" s="19">
        <v>539</v>
      </c>
      <c r="C66" s="19">
        <v>1371</v>
      </c>
      <c r="D66" s="19">
        <v>100</v>
      </c>
      <c r="E66" s="19" t="s">
        <v>43</v>
      </c>
      <c r="F66" s="20">
        <v>0</v>
      </c>
      <c r="G66" s="20">
        <v>4532</v>
      </c>
      <c r="H66" s="21">
        <v>4.532</v>
      </c>
      <c r="I66" s="22">
        <v>2</v>
      </c>
      <c r="J66" s="22" t="s">
        <v>407</v>
      </c>
      <c r="K66" s="23">
        <v>41958</v>
      </c>
      <c r="L66" s="24" t="s">
        <v>409</v>
      </c>
      <c r="M66" s="39">
        <v>4.3929400000000003</v>
      </c>
      <c r="N66" s="47">
        <v>4.5174399999999997</v>
      </c>
      <c r="O66" s="47">
        <v>1.6978899999999999</v>
      </c>
      <c r="P66" s="47">
        <v>0</v>
      </c>
      <c r="Q66" s="47">
        <v>6.43</v>
      </c>
      <c r="R66" s="29">
        <f t="shared" si="0"/>
        <v>2.0268566385071237E-2</v>
      </c>
      <c r="S66" s="47">
        <v>228.98</v>
      </c>
      <c r="T66" s="47">
        <f t="shared" si="1"/>
        <v>1.443575841634094</v>
      </c>
      <c r="U66" s="47">
        <v>0</v>
      </c>
      <c r="V66" s="29">
        <f t="shared" si="2"/>
        <v>0</v>
      </c>
      <c r="W66" s="47">
        <v>0</v>
      </c>
      <c r="X66" s="29">
        <f t="shared" si="3"/>
        <v>0</v>
      </c>
      <c r="Y66" s="26"/>
      <c r="Z66" s="27" t="e">
        <f>#REF!/1000</f>
        <v>#REF!</v>
      </c>
      <c r="AA66" s="27" t="e">
        <f>#REF!/1000</f>
        <v>#REF!</v>
      </c>
      <c r="AB66" s="27" t="e">
        <f>#REF!/1000</f>
        <v>#REF!</v>
      </c>
      <c r="AC66" s="27" t="e">
        <f>#REF!/1000</f>
        <v>#REF!</v>
      </c>
      <c r="AE66" s="18" t="e">
        <f>#REF!/1000</f>
        <v>#REF!</v>
      </c>
      <c r="AF66" s="18" t="e">
        <f>#REF!/1000</f>
        <v>#REF!</v>
      </c>
      <c r="AG66" s="18" t="e">
        <f>#REF!/1000</f>
        <v>#REF!</v>
      </c>
      <c r="AH66" s="18" t="e">
        <f>#REF!/1000</f>
        <v>#REF!</v>
      </c>
    </row>
    <row r="67" spans="1:34" s="17" customFormat="1">
      <c r="A67" s="7" t="s">
        <v>421</v>
      </c>
      <c r="B67" s="7">
        <v>639</v>
      </c>
      <c r="C67" s="7">
        <v>12</v>
      </c>
      <c r="D67" s="7">
        <v>1100</v>
      </c>
      <c r="E67" s="7" t="s">
        <v>44</v>
      </c>
      <c r="F67" s="8">
        <v>793391</v>
      </c>
      <c r="G67" s="8">
        <v>731267</v>
      </c>
      <c r="H67" s="9">
        <v>62.12</v>
      </c>
      <c r="I67" s="10">
        <v>4</v>
      </c>
      <c r="J67" s="10" t="s">
        <v>406</v>
      </c>
      <c r="K67" s="11">
        <v>41906</v>
      </c>
      <c r="L67" s="12" t="s">
        <v>409</v>
      </c>
      <c r="M67" s="34">
        <v>2.38</v>
      </c>
      <c r="N67" s="29">
        <v>4.42</v>
      </c>
      <c r="O67" s="29">
        <v>1.1499999999999999</v>
      </c>
      <c r="P67" s="29">
        <v>353.82</v>
      </c>
      <c r="Q67" s="29">
        <v>220</v>
      </c>
      <c r="R67" s="29">
        <f t="shared" si="0"/>
        <v>0.21332904056664523</v>
      </c>
      <c r="S67" s="29">
        <v>435.19</v>
      </c>
      <c r="T67" s="29">
        <f t="shared" si="1"/>
        <v>0.20016097875080488</v>
      </c>
      <c r="U67" s="29">
        <v>1363.45</v>
      </c>
      <c r="V67" s="29">
        <f t="shared" si="2"/>
        <v>0.62710422224266393</v>
      </c>
      <c r="W67" s="29">
        <v>1.1299999999999999</v>
      </c>
      <c r="X67" s="29">
        <f t="shared" si="3"/>
        <v>5.1973139545579978E-4</v>
      </c>
      <c r="Y67" s="15"/>
      <c r="Z67" s="16" t="e">
        <f>#REF!/1000</f>
        <v>#REF!</v>
      </c>
      <c r="AA67" s="16" t="e">
        <f>#REF!/1000</f>
        <v>#REF!</v>
      </c>
      <c r="AB67" s="16" t="e">
        <f>#REF!/1000</f>
        <v>#REF!</v>
      </c>
      <c r="AC67" s="16" t="e">
        <f>#REF!/1000</f>
        <v>#REF!</v>
      </c>
      <c r="AE67" s="18" t="e">
        <f>#REF!/1000</f>
        <v>#REF!</v>
      </c>
      <c r="AF67" s="18" t="e">
        <f>#REF!/1000</f>
        <v>#REF!</v>
      </c>
      <c r="AG67" s="18" t="e">
        <f>#REF!/1000</f>
        <v>#REF!</v>
      </c>
      <c r="AH67" s="18" t="e">
        <f>#REF!/1000</f>
        <v>#REF!</v>
      </c>
    </row>
    <row r="68" spans="1:34" s="28" customFormat="1">
      <c r="A68" s="19" t="s">
        <v>421</v>
      </c>
      <c r="B68" s="19">
        <v>639</v>
      </c>
      <c r="C68" s="19">
        <v>12</v>
      </c>
      <c r="D68" s="19">
        <v>1100</v>
      </c>
      <c r="E68" s="19" t="s">
        <v>44</v>
      </c>
      <c r="F68" s="20">
        <v>731267</v>
      </c>
      <c r="G68" s="20">
        <v>793391</v>
      </c>
      <c r="H68" s="21">
        <v>62.12</v>
      </c>
      <c r="I68" s="22">
        <v>4</v>
      </c>
      <c r="J68" s="22" t="s">
        <v>405</v>
      </c>
      <c r="K68" s="23">
        <v>41906</v>
      </c>
      <c r="L68" s="24" t="s">
        <v>409</v>
      </c>
      <c r="M68" s="39">
        <v>2.2990200000000001</v>
      </c>
      <c r="N68" s="47">
        <v>4.2283400000000002</v>
      </c>
      <c r="O68" s="47">
        <v>1.1442099999999999</v>
      </c>
      <c r="P68" s="47">
        <v>152.22999999999999</v>
      </c>
      <c r="Q68" s="47">
        <v>105</v>
      </c>
      <c r="R68" s="29">
        <f t="shared" si="0"/>
        <v>9.4163370435102561E-2</v>
      </c>
      <c r="S68" s="47">
        <v>778.56</v>
      </c>
      <c r="T68" s="47">
        <f t="shared" si="1"/>
        <v>0.35809033207616592</v>
      </c>
      <c r="U68" s="47">
        <v>786.56</v>
      </c>
      <c r="V68" s="29">
        <f t="shared" si="2"/>
        <v>0.36176984638027776</v>
      </c>
      <c r="W68" s="47">
        <v>0.88</v>
      </c>
      <c r="X68" s="29">
        <f t="shared" si="3"/>
        <v>4.047465734523043E-4</v>
      </c>
      <c r="Y68" s="26"/>
      <c r="Z68" s="27" t="e">
        <f>#REF!/1000</f>
        <v>#REF!</v>
      </c>
      <c r="AA68" s="27" t="e">
        <f>#REF!/1000</f>
        <v>#REF!</v>
      </c>
      <c r="AB68" s="27" t="e">
        <f>#REF!/1000</f>
        <v>#REF!</v>
      </c>
      <c r="AC68" s="27" t="e">
        <f>#REF!/1000</f>
        <v>#REF!</v>
      </c>
      <c r="AE68" s="18" t="e">
        <f>#REF!/1000</f>
        <v>#REF!</v>
      </c>
      <c r="AF68" s="18" t="e">
        <f>#REF!/1000</f>
        <v>#REF!</v>
      </c>
      <c r="AG68" s="18" t="e">
        <f>#REF!/1000</f>
        <v>#REF!</v>
      </c>
      <c r="AH68" s="18" t="e">
        <f>#REF!/1000</f>
        <v>#REF!</v>
      </c>
    </row>
    <row r="69" spans="1:34" s="28" customFormat="1">
      <c r="A69" s="19" t="s">
        <v>421</v>
      </c>
      <c r="B69" s="19">
        <v>639</v>
      </c>
      <c r="C69" s="19">
        <v>212</v>
      </c>
      <c r="D69" s="19">
        <v>401</v>
      </c>
      <c r="E69" s="19" t="s">
        <v>45</v>
      </c>
      <c r="F69" s="20">
        <v>389416</v>
      </c>
      <c r="G69" s="20">
        <v>455651</v>
      </c>
      <c r="H69" s="21">
        <v>66.23</v>
      </c>
      <c r="I69" s="22">
        <v>4</v>
      </c>
      <c r="J69" s="22" t="s">
        <v>405</v>
      </c>
      <c r="K69" s="23">
        <v>41908</v>
      </c>
      <c r="L69" s="24" t="s">
        <v>409</v>
      </c>
      <c r="M69" s="39">
        <v>2.45364</v>
      </c>
      <c r="N69" s="47">
        <v>6.40876</v>
      </c>
      <c r="O69" s="47">
        <v>1.1343099999999999</v>
      </c>
      <c r="P69" s="47">
        <v>294.42</v>
      </c>
      <c r="Q69" s="47">
        <v>116</v>
      </c>
      <c r="R69" s="29">
        <f t="shared" ref="R69:R132" si="4">(P69+Q69*0.5)/(3.5*H69*1000)*100</f>
        <v>0.15203295873686937</v>
      </c>
      <c r="S69" s="47">
        <v>45.74</v>
      </c>
      <c r="T69" s="47">
        <f t="shared" ref="T69:T132" si="5">S69/(3.5*H69*1000)*100</f>
        <v>1.9732102413666661E-2</v>
      </c>
      <c r="U69" s="47">
        <v>442.49</v>
      </c>
      <c r="V69" s="29">
        <f t="shared" ref="V69:V132" si="6">U69/(3.5*H69*1000)*100</f>
        <v>0.19088889368218978</v>
      </c>
      <c r="W69" s="47">
        <v>0</v>
      </c>
      <c r="X69" s="29">
        <f t="shared" ref="X69:X132" si="7">(W69/(H69*3.5*1000))*100</f>
        <v>0</v>
      </c>
      <c r="Y69" s="26"/>
      <c r="Z69" s="27" t="e">
        <f>#REF!/1000</f>
        <v>#REF!</v>
      </c>
      <c r="AA69" s="27" t="e">
        <f>#REF!/1000</f>
        <v>#REF!</v>
      </c>
      <c r="AB69" s="27" t="e">
        <f>#REF!/1000</f>
        <v>#REF!</v>
      </c>
      <c r="AC69" s="27" t="e">
        <f>#REF!/1000</f>
        <v>#REF!</v>
      </c>
      <c r="AE69" s="18" t="e">
        <f>#REF!/1000</f>
        <v>#REF!</v>
      </c>
      <c r="AF69" s="18" t="e">
        <f>#REF!/1000</f>
        <v>#REF!</v>
      </c>
      <c r="AG69" s="18" t="e">
        <f>#REF!/1000</f>
        <v>#REF!</v>
      </c>
      <c r="AH69" s="18" t="e">
        <f>#REF!/1000</f>
        <v>#REF!</v>
      </c>
    </row>
    <row r="70" spans="1:34" s="17" customFormat="1">
      <c r="A70" s="7" t="s">
        <v>421</v>
      </c>
      <c r="B70" s="7">
        <v>639</v>
      </c>
      <c r="C70" s="7">
        <v>212</v>
      </c>
      <c r="D70" s="7">
        <v>401</v>
      </c>
      <c r="E70" s="7" t="s">
        <v>45</v>
      </c>
      <c r="F70" s="8">
        <v>455651</v>
      </c>
      <c r="G70" s="8">
        <v>389416</v>
      </c>
      <c r="H70" s="9">
        <v>66.23</v>
      </c>
      <c r="I70" s="10">
        <v>4</v>
      </c>
      <c r="J70" s="10" t="s">
        <v>406</v>
      </c>
      <c r="K70" s="11">
        <v>41908</v>
      </c>
      <c r="L70" s="12" t="s">
        <v>409</v>
      </c>
      <c r="M70" s="34">
        <v>2.36</v>
      </c>
      <c r="N70" s="29">
        <v>5.45</v>
      </c>
      <c r="O70" s="29">
        <v>1.1599999999999999</v>
      </c>
      <c r="P70" s="29">
        <v>0</v>
      </c>
      <c r="Q70" s="29">
        <v>8</v>
      </c>
      <c r="R70" s="29">
        <f t="shared" si="4"/>
        <v>1.7255883177670888E-3</v>
      </c>
      <c r="S70" s="29">
        <v>68.87</v>
      </c>
      <c r="T70" s="29">
        <f t="shared" si="5"/>
        <v>2.9710316861154849E-2</v>
      </c>
      <c r="U70" s="29">
        <v>157.35</v>
      </c>
      <c r="V70" s="29">
        <f t="shared" si="6"/>
        <v>6.7880330450162854E-2</v>
      </c>
      <c r="W70" s="29">
        <v>0</v>
      </c>
      <c r="X70" s="29">
        <f t="shared" si="7"/>
        <v>0</v>
      </c>
      <c r="Y70" s="15"/>
      <c r="Z70" s="16" t="e">
        <f>#REF!/1000</f>
        <v>#REF!</v>
      </c>
      <c r="AA70" s="16" t="e">
        <f>#REF!/1000</f>
        <v>#REF!</v>
      </c>
      <c r="AB70" s="16" t="e">
        <f>#REF!/1000</f>
        <v>#REF!</v>
      </c>
      <c r="AC70" s="16" t="e">
        <f>#REF!/1000</f>
        <v>#REF!</v>
      </c>
      <c r="AE70" s="18" t="e">
        <f>#REF!/1000</f>
        <v>#REF!</v>
      </c>
      <c r="AF70" s="18" t="e">
        <f>#REF!/1000</f>
        <v>#REF!</v>
      </c>
      <c r="AG70" s="18" t="e">
        <f>#REF!/1000</f>
        <v>#REF!</v>
      </c>
      <c r="AH70" s="18" t="e">
        <f>#REF!/1000</f>
        <v>#REF!</v>
      </c>
    </row>
    <row r="71" spans="1:34" s="28" customFormat="1">
      <c r="A71" s="19" t="s">
        <v>421</v>
      </c>
      <c r="B71" s="19">
        <v>639</v>
      </c>
      <c r="C71" s="19">
        <v>212</v>
      </c>
      <c r="D71" s="19">
        <v>402</v>
      </c>
      <c r="E71" s="19" t="s">
        <v>46</v>
      </c>
      <c r="F71" s="20">
        <v>455651</v>
      </c>
      <c r="G71" s="20">
        <v>481733</v>
      </c>
      <c r="H71" s="21">
        <v>26.08</v>
      </c>
      <c r="I71" s="22">
        <v>4</v>
      </c>
      <c r="J71" s="22" t="s">
        <v>405</v>
      </c>
      <c r="K71" s="23">
        <v>41908</v>
      </c>
      <c r="L71" s="24" t="s">
        <v>409</v>
      </c>
      <c r="M71" s="39">
        <v>2.3209499999999998</v>
      </c>
      <c r="N71" s="47">
        <v>6.41364</v>
      </c>
      <c r="O71" s="47">
        <v>1.2806</v>
      </c>
      <c r="P71" s="47">
        <v>74.33</v>
      </c>
      <c r="Q71" s="47">
        <v>33</v>
      </c>
      <c r="R71" s="29">
        <f t="shared" si="4"/>
        <v>9.950701139351445E-2</v>
      </c>
      <c r="S71" s="47">
        <v>41.28</v>
      </c>
      <c r="T71" s="47">
        <f t="shared" si="5"/>
        <v>4.5223488168273443E-2</v>
      </c>
      <c r="U71" s="47">
        <v>759.89</v>
      </c>
      <c r="V71" s="29">
        <f t="shared" si="6"/>
        <v>0.8324824715162138</v>
      </c>
      <c r="W71" s="47">
        <v>0</v>
      </c>
      <c r="X71" s="29">
        <f t="shared" si="7"/>
        <v>0</v>
      </c>
      <c r="Y71" s="26"/>
      <c r="Z71" s="27" t="e">
        <f>#REF!/1000</f>
        <v>#REF!</v>
      </c>
      <c r="AA71" s="27" t="e">
        <f>#REF!/1000</f>
        <v>#REF!</v>
      </c>
      <c r="AB71" s="27" t="e">
        <f>#REF!/1000</f>
        <v>#REF!</v>
      </c>
      <c r="AC71" s="27" t="e">
        <f>#REF!/1000</f>
        <v>#REF!</v>
      </c>
      <c r="AE71" s="18" t="e">
        <f>#REF!/1000</f>
        <v>#REF!</v>
      </c>
      <c r="AF71" s="18" t="e">
        <f>#REF!/1000</f>
        <v>#REF!</v>
      </c>
      <c r="AG71" s="18" t="e">
        <f>#REF!/1000</f>
        <v>#REF!</v>
      </c>
      <c r="AH71" s="18" t="e">
        <f>#REF!/1000</f>
        <v>#REF!</v>
      </c>
    </row>
    <row r="72" spans="1:34" s="17" customFormat="1">
      <c r="A72" s="7" t="s">
        <v>421</v>
      </c>
      <c r="B72" s="7">
        <v>639</v>
      </c>
      <c r="C72" s="7">
        <v>212</v>
      </c>
      <c r="D72" s="7">
        <v>402</v>
      </c>
      <c r="E72" s="7" t="s">
        <v>46</v>
      </c>
      <c r="F72" s="8">
        <v>481733</v>
      </c>
      <c r="G72" s="8">
        <v>455651</v>
      </c>
      <c r="H72" s="9">
        <v>26.08</v>
      </c>
      <c r="I72" s="10">
        <v>4</v>
      </c>
      <c r="J72" s="10" t="s">
        <v>406</v>
      </c>
      <c r="K72" s="11">
        <v>41908</v>
      </c>
      <c r="L72" s="12" t="s">
        <v>409</v>
      </c>
      <c r="M72" s="34">
        <v>2.2200000000000002</v>
      </c>
      <c r="N72" s="29">
        <v>5.59</v>
      </c>
      <c r="O72" s="29">
        <v>1.23</v>
      </c>
      <c r="P72" s="29">
        <v>32.130000000000003</v>
      </c>
      <c r="Q72" s="29">
        <v>31</v>
      </c>
      <c r="R72" s="29">
        <f t="shared" si="4"/>
        <v>5.2180105170902713E-2</v>
      </c>
      <c r="S72" s="29">
        <v>350.49</v>
      </c>
      <c r="T72" s="29">
        <f t="shared" si="5"/>
        <v>0.38397239263803679</v>
      </c>
      <c r="U72" s="29">
        <v>588.75</v>
      </c>
      <c r="V72" s="29">
        <f t="shared" si="6"/>
        <v>0.64499342681858018</v>
      </c>
      <c r="W72" s="29">
        <v>0</v>
      </c>
      <c r="X72" s="29">
        <f t="shared" si="7"/>
        <v>0</v>
      </c>
      <c r="Y72" s="15"/>
      <c r="Z72" s="16" t="e">
        <f>#REF!/1000</f>
        <v>#REF!</v>
      </c>
      <c r="AA72" s="16" t="e">
        <f>#REF!/1000</f>
        <v>#REF!</v>
      </c>
      <c r="AB72" s="16" t="e">
        <f>#REF!/1000</f>
        <v>#REF!</v>
      </c>
      <c r="AC72" s="16" t="e">
        <f>#REF!/1000</f>
        <v>#REF!</v>
      </c>
      <c r="AE72" s="18" t="e">
        <f>#REF!/1000</f>
        <v>#REF!</v>
      </c>
      <c r="AF72" s="18" t="e">
        <f>#REF!/1000</f>
        <v>#REF!</v>
      </c>
      <c r="AG72" s="18" t="e">
        <f>#REF!/1000</f>
        <v>#REF!</v>
      </c>
      <c r="AH72" s="18" t="e">
        <f>#REF!/1000</f>
        <v>#REF!</v>
      </c>
    </row>
    <row r="73" spans="1:34" s="28" customFormat="1">
      <c r="A73" s="19" t="s">
        <v>421</v>
      </c>
      <c r="B73" s="19">
        <v>639</v>
      </c>
      <c r="C73" s="19">
        <v>238</v>
      </c>
      <c r="D73" s="19">
        <v>100</v>
      </c>
      <c r="E73" s="19" t="s">
        <v>47</v>
      </c>
      <c r="F73" s="20">
        <v>0</v>
      </c>
      <c r="G73" s="20">
        <v>13862</v>
      </c>
      <c r="H73" s="21">
        <v>13.86</v>
      </c>
      <c r="I73" s="22">
        <v>2</v>
      </c>
      <c r="J73" s="22" t="s">
        <v>407</v>
      </c>
      <c r="K73" s="23">
        <v>41906</v>
      </c>
      <c r="L73" s="24" t="s">
        <v>409</v>
      </c>
      <c r="M73" s="39">
        <v>2.5359400000000001</v>
      </c>
      <c r="N73" s="47">
        <v>5.2957900000000002</v>
      </c>
      <c r="O73" s="47">
        <v>1.16076</v>
      </c>
      <c r="P73" s="47">
        <v>442.37</v>
      </c>
      <c r="Q73" s="47">
        <v>35</v>
      </c>
      <c r="R73" s="29">
        <f t="shared" si="4"/>
        <v>0.94799010513296234</v>
      </c>
      <c r="S73" s="47">
        <v>1517.44</v>
      </c>
      <c r="T73" s="47">
        <f t="shared" si="5"/>
        <v>3.1280972995258711</v>
      </c>
      <c r="U73" s="47">
        <v>0</v>
      </c>
      <c r="V73" s="29">
        <f t="shared" si="6"/>
        <v>0</v>
      </c>
      <c r="W73" s="47">
        <v>0</v>
      </c>
      <c r="X73" s="29">
        <f t="shared" si="7"/>
        <v>0</v>
      </c>
      <c r="Y73" s="26"/>
      <c r="Z73" s="27" t="e">
        <f>#REF!/1000</f>
        <v>#REF!</v>
      </c>
      <c r="AA73" s="27" t="e">
        <f>#REF!/1000</f>
        <v>#REF!</v>
      </c>
      <c r="AB73" s="27" t="e">
        <f>#REF!/1000</f>
        <v>#REF!</v>
      </c>
      <c r="AC73" s="27" t="e">
        <f>#REF!/1000</f>
        <v>#REF!</v>
      </c>
      <c r="AE73" s="18" t="e">
        <f>#REF!/1000</f>
        <v>#REF!</v>
      </c>
      <c r="AF73" s="18" t="e">
        <f>#REF!/1000</f>
        <v>#REF!</v>
      </c>
      <c r="AG73" s="18" t="e">
        <f>#REF!/1000</f>
        <v>#REF!</v>
      </c>
      <c r="AH73" s="18" t="e">
        <f>#REF!/1000</f>
        <v>#REF!</v>
      </c>
    </row>
    <row r="74" spans="1:34" s="28" customFormat="1">
      <c r="A74" s="19" t="s">
        <v>421</v>
      </c>
      <c r="B74" s="19">
        <v>639</v>
      </c>
      <c r="C74" s="19">
        <v>239</v>
      </c>
      <c r="D74" s="19">
        <v>100</v>
      </c>
      <c r="E74" s="19" t="s">
        <v>48</v>
      </c>
      <c r="F74" s="20">
        <v>0</v>
      </c>
      <c r="G74" s="20">
        <v>517</v>
      </c>
      <c r="H74" s="21">
        <v>0.52</v>
      </c>
      <c r="I74" s="22">
        <v>4</v>
      </c>
      <c r="J74" s="22" t="s">
        <v>405</v>
      </c>
      <c r="K74" s="23">
        <v>41906</v>
      </c>
      <c r="L74" s="24" t="s">
        <v>409</v>
      </c>
      <c r="M74" s="39">
        <v>3.6589499999999999</v>
      </c>
      <c r="N74" s="47">
        <v>6.0532399999999997</v>
      </c>
      <c r="O74" s="47">
        <v>1.1271100000000001</v>
      </c>
      <c r="P74" s="47">
        <v>46.95</v>
      </c>
      <c r="Q74" s="47">
        <v>0</v>
      </c>
      <c r="R74" s="29">
        <f t="shared" si="4"/>
        <v>2.5796703296703298</v>
      </c>
      <c r="S74" s="47">
        <v>862.42899999999997</v>
      </c>
      <c r="T74" s="47">
        <f t="shared" si="5"/>
        <v>47.386208791208787</v>
      </c>
      <c r="U74" s="47">
        <v>0.24</v>
      </c>
      <c r="V74" s="29">
        <f t="shared" si="6"/>
        <v>1.3186813186813185E-2</v>
      </c>
      <c r="W74" s="47">
        <v>2.14</v>
      </c>
      <c r="X74" s="29">
        <f t="shared" si="7"/>
        <v>0.11758241758241759</v>
      </c>
      <c r="Y74" s="26"/>
      <c r="Z74" s="27" t="e">
        <f>#REF!/1000</f>
        <v>#REF!</v>
      </c>
      <c r="AA74" s="27" t="e">
        <f>#REF!/1000</f>
        <v>#REF!</v>
      </c>
      <c r="AB74" s="27" t="e">
        <f>#REF!/1000</f>
        <v>#REF!</v>
      </c>
      <c r="AC74" s="27" t="e">
        <f>#REF!/1000</f>
        <v>#REF!</v>
      </c>
      <c r="AE74" s="18" t="e">
        <f>#REF!/1000</f>
        <v>#REF!</v>
      </c>
      <c r="AF74" s="18" t="e">
        <f>#REF!/1000</f>
        <v>#REF!</v>
      </c>
      <c r="AG74" s="18" t="e">
        <f>#REF!/1000</f>
        <v>#REF!</v>
      </c>
      <c r="AH74" s="18" t="e">
        <f>#REF!/1000</f>
        <v>#REF!</v>
      </c>
    </row>
    <row r="75" spans="1:34" s="17" customFormat="1">
      <c r="A75" s="7" t="s">
        <v>421</v>
      </c>
      <c r="B75" s="7">
        <v>639</v>
      </c>
      <c r="C75" s="7">
        <v>239</v>
      </c>
      <c r="D75" s="7">
        <v>100</v>
      </c>
      <c r="E75" s="7" t="s">
        <v>48</v>
      </c>
      <c r="F75" s="8">
        <v>517</v>
      </c>
      <c r="G75" s="8">
        <v>0</v>
      </c>
      <c r="H75" s="9">
        <v>0.52</v>
      </c>
      <c r="I75" s="10">
        <v>4</v>
      </c>
      <c r="J75" s="10" t="s">
        <v>406</v>
      </c>
      <c r="K75" s="11">
        <v>41906</v>
      </c>
      <c r="L75" s="12" t="s">
        <v>409</v>
      </c>
      <c r="M75" s="34">
        <v>3.36</v>
      </c>
      <c r="N75" s="29">
        <v>5.93</v>
      </c>
      <c r="O75" s="29">
        <v>1.17</v>
      </c>
      <c r="P75" s="29">
        <v>32.630000000000003</v>
      </c>
      <c r="Q75" s="29">
        <v>7</v>
      </c>
      <c r="R75" s="29">
        <f t="shared" si="4"/>
        <v>1.9851648351648352</v>
      </c>
      <c r="S75" s="29">
        <v>383.04</v>
      </c>
      <c r="T75" s="29">
        <f t="shared" si="5"/>
        <v>21.04615384615385</v>
      </c>
      <c r="U75" s="29">
        <v>0</v>
      </c>
      <c r="V75" s="29">
        <f t="shared" si="6"/>
        <v>0</v>
      </c>
      <c r="W75" s="29">
        <v>9.81</v>
      </c>
      <c r="X75" s="29">
        <f t="shared" si="7"/>
        <v>0.53901098901098898</v>
      </c>
      <c r="Y75" s="15"/>
      <c r="Z75" s="16" t="e">
        <f>#REF!/1000</f>
        <v>#REF!</v>
      </c>
      <c r="AA75" s="16" t="e">
        <f>#REF!/1000</f>
        <v>#REF!</v>
      </c>
      <c r="AB75" s="16" t="e">
        <f>#REF!/1000</f>
        <v>#REF!</v>
      </c>
      <c r="AC75" s="16" t="e">
        <f>#REF!/1000</f>
        <v>#REF!</v>
      </c>
      <c r="AE75" s="18" t="e">
        <f>#REF!/1000</f>
        <v>#REF!</v>
      </c>
      <c r="AF75" s="18" t="e">
        <f>#REF!/1000</f>
        <v>#REF!</v>
      </c>
      <c r="AG75" s="18" t="e">
        <f>#REF!/1000</f>
        <v>#REF!</v>
      </c>
      <c r="AH75" s="18" t="e">
        <f>#REF!/1000</f>
        <v>#REF!</v>
      </c>
    </row>
    <row r="76" spans="1:34" s="28" customFormat="1">
      <c r="A76" s="19" t="s">
        <v>421</v>
      </c>
      <c r="B76" s="19">
        <v>639</v>
      </c>
      <c r="C76" s="19">
        <v>2034</v>
      </c>
      <c r="D76" s="19">
        <v>101</v>
      </c>
      <c r="E76" s="19" t="s">
        <v>49</v>
      </c>
      <c r="F76" s="20">
        <v>0</v>
      </c>
      <c r="G76" s="20">
        <v>13000</v>
      </c>
      <c r="H76" s="21">
        <v>13</v>
      </c>
      <c r="I76" s="22">
        <v>2</v>
      </c>
      <c r="J76" s="22" t="s">
        <v>407</v>
      </c>
      <c r="K76" s="23">
        <v>41906</v>
      </c>
      <c r="L76" s="24" t="s">
        <v>409</v>
      </c>
      <c r="M76" s="39">
        <v>2.3062900000000002</v>
      </c>
      <c r="N76" s="47">
        <v>3.3952100000000001</v>
      </c>
      <c r="O76" s="47">
        <v>1.31717</v>
      </c>
      <c r="P76" s="47">
        <v>391.95</v>
      </c>
      <c r="Q76" s="47">
        <v>1586</v>
      </c>
      <c r="R76" s="29">
        <f t="shared" si="4"/>
        <v>2.6042857142857145</v>
      </c>
      <c r="S76" s="47">
        <v>6989.89</v>
      </c>
      <c r="T76" s="47">
        <f t="shared" si="5"/>
        <v>15.362395604395603</v>
      </c>
      <c r="U76" s="47">
        <v>0</v>
      </c>
      <c r="V76" s="29">
        <f t="shared" si="6"/>
        <v>0</v>
      </c>
      <c r="W76" s="47">
        <v>14.93</v>
      </c>
      <c r="X76" s="29">
        <f t="shared" si="7"/>
        <v>3.2813186813186811E-2</v>
      </c>
      <c r="Y76" s="26"/>
      <c r="Z76" s="27" t="e">
        <f>#REF!/1000</f>
        <v>#REF!</v>
      </c>
      <c r="AA76" s="27" t="e">
        <f>#REF!/1000</f>
        <v>#REF!</v>
      </c>
      <c r="AB76" s="27" t="e">
        <f>#REF!/1000</f>
        <v>#REF!</v>
      </c>
      <c r="AC76" s="27" t="e">
        <f>#REF!/1000</f>
        <v>#REF!</v>
      </c>
      <c r="AE76" s="18" t="e">
        <f>#REF!/1000</f>
        <v>#REF!</v>
      </c>
      <c r="AF76" s="18" t="e">
        <f>#REF!/1000</f>
        <v>#REF!</v>
      </c>
      <c r="AG76" s="18" t="e">
        <f>#REF!/1000</f>
        <v>#REF!</v>
      </c>
      <c r="AH76" s="18" t="e">
        <f>#REF!/1000</f>
        <v>#REF!</v>
      </c>
    </row>
    <row r="77" spans="1:34" s="28" customFormat="1">
      <c r="A77" s="19" t="s">
        <v>421</v>
      </c>
      <c r="B77" s="19">
        <v>639</v>
      </c>
      <c r="C77" s="19">
        <v>2104</v>
      </c>
      <c r="D77" s="19">
        <v>200</v>
      </c>
      <c r="E77" s="19" t="s">
        <v>50</v>
      </c>
      <c r="F77" s="20">
        <v>8950</v>
      </c>
      <c r="G77" s="20">
        <v>26152</v>
      </c>
      <c r="H77" s="21">
        <v>17.2</v>
      </c>
      <c r="I77" s="22">
        <v>2</v>
      </c>
      <c r="J77" s="22" t="s">
        <v>407</v>
      </c>
      <c r="K77" s="23">
        <v>41907</v>
      </c>
      <c r="L77" s="24" t="s">
        <v>409</v>
      </c>
      <c r="M77" s="39">
        <v>2.48726</v>
      </c>
      <c r="N77" s="47">
        <v>3.5807500000000001</v>
      </c>
      <c r="O77" s="47">
        <v>1.2293000000000001</v>
      </c>
      <c r="P77" s="47">
        <v>533.08000000000004</v>
      </c>
      <c r="Q77" s="47">
        <v>418</v>
      </c>
      <c r="R77" s="29">
        <f t="shared" si="4"/>
        <v>1.2326910299003324</v>
      </c>
      <c r="S77" s="47">
        <v>3532.54</v>
      </c>
      <c r="T77" s="47">
        <f t="shared" si="5"/>
        <v>5.8680066445182737</v>
      </c>
      <c r="U77" s="47">
        <v>0</v>
      </c>
      <c r="V77" s="29">
        <f t="shared" si="6"/>
        <v>0</v>
      </c>
      <c r="W77" s="47">
        <v>146.66999999999999</v>
      </c>
      <c r="X77" s="29">
        <f t="shared" si="7"/>
        <v>0.24363787375415283</v>
      </c>
      <c r="Y77" s="26"/>
      <c r="Z77" s="27" t="e">
        <f>#REF!/1000</f>
        <v>#REF!</v>
      </c>
      <c r="AA77" s="27" t="e">
        <f>#REF!/1000</f>
        <v>#REF!</v>
      </c>
      <c r="AB77" s="27" t="e">
        <f>#REF!/1000</f>
        <v>#REF!</v>
      </c>
      <c r="AC77" s="27" t="e">
        <f>#REF!/1000</f>
        <v>#REF!</v>
      </c>
      <c r="AE77" s="18" t="e">
        <f>#REF!/1000</f>
        <v>#REF!</v>
      </c>
      <c r="AF77" s="18" t="e">
        <f>#REF!/1000</f>
        <v>#REF!</v>
      </c>
      <c r="AG77" s="18" t="e">
        <f>#REF!/1000</f>
        <v>#REF!</v>
      </c>
      <c r="AH77" s="18" t="e">
        <f>#REF!/1000</f>
        <v>#REF!</v>
      </c>
    </row>
    <row r="78" spans="1:34" s="28" customFormat="1">
      <c r="A78" s="19" t="s">
        <v>421</v>
      </c>
      <c r="B78" s="19">
        <v>639</v>
      </c>
      <c r="C78" s="19">
        <v>2292</v>
      </c>
      <c r="D78" s="19">
        <v>102</v>
      </c>
      <c r="E78" s="19" t="s">
        <v>51</v>
      </c>
      <c r="F78" s="20">
        <v>10000</v>
      </c>
      <c r="G78" s="20">
        <v>17743</v>
      </c>
      <c r="H78" s="21">
        <v>7.74</v>
      </c>
      <c r="I78" s="22">
        <v>2</v>
      </c>
      <c r="J78" s="22" t="s">
        <v>407</v>
      </c>
      <c r="K78" s="23">
        <v>41906</v>
      </c>
      <c r="L78" s="24" t="s">
        <v>409</v>
      </c>
      <c r="M78" s="39">
        <v>2.4243899999999998</v>
      </c>
      <c r="N78" s="47">
        <v>5.2160599999999997</v>
      </c>
      <c r="O78" s="47">
        <v>1.16726</v>
      </c>
      <c r="P78" s="47">
        <v>35.909999999999997</v>
      </c>
      <c r="Q78" s="47">
        <v>151</v>
      </c>
      <c r="R78" s="29">
        <f t="shared" si="4"/>
        <v>0.41125876707272058</v>
      </c>
      <c r="S78" s="47">
        <v>375</v>
      </c>
      <c r="T78" s="47">
        <f t="shared" si="5"/>
        <v>1.3842746400885935</v>
      </c>
      <c r="U78" s="47">
        <v>0</v>
      </c>
      <c r="V78" s="29">
        <f t="shared" si="6"/>
        <v>0</v>
      </c>
      <c r="W78" s="47">
        <v>34.630000000000003</v>
      </c>
      <c r="X78" s="29">
        <f t="shared" si="7"/>
        <v>0.12783314876338134</v>
      </c>
      <c r="Y78" s="26"/>
      <c r="Z78" s="27" t="e">
        <f>#REF!/1000</f>
        <v>#REF!</v>
      </c>
      <c r="AA78" s="27" t="e">
        <f>#REF!/1000</f>
        <v>#REF!</v>
      </c>
      <c r="AB78" s="27" t="e">
        <f>#REF!/1000</f>
        <v>#REF!</v>
      </c>
      <c r="AC78" s="27" t="e">
        <f>#REF!/1000</f>
        <v>#REF!</v>
      </c>
      <c r="AE78" s="18" t="e">
        <f>#REF!/1000</f>
        <v>#REF!</v>
      </c>
      <c r="AF78" s="18" t="e">
        <f>#REF!/1000</f>
        <v>#REF!</v>
      </c>
      <c r="AG78" s="18" t="e">
        <f>#REF!/1000</f>
        <v>#REF!</v>
      </c>
      <c r="AH78" s="18" t="e">
        <f>#REF!/1000</f>
        <v>#REF!</v>
      </c>
    </row>
    <row r="79" spans="1:34" s="17" customFormat="1">
      <c r="A79" s="7" t="s">
        <v>422</v>
      </c>
      <c r="B79" s="7">
        <v>641</v>
      </c>
      <c r="C79" s="7">
        <v>12</v>
      </c>
      <c r="D79" s="7">
        <v>1000</v>
      </c>
      <c r="E79" s="7" t="s">
        <v>52</v>
      </c>
      <c r="F79" s="8">
        <v>672267</v>
      </c>
      <c r="G79" s="8">
        <v>731267</v>
      </c>
      <c r="H79" s="9">
        <v>59</v>
      </c>
      <c r="I79" s="10">
        <v>4</v>
      </c>
      <c r="J79" s="10" t="s">
        <v>405</v>
      </c>
      <c r="K79" s="11">
        <v>41911</v>
      </c>
      <c r="L79" s="12" t="s">
        <v>409</v>
      </c>
      <c r="M79" s="34">
        <v>2.46651</v>
      </c>
      <c r="N79" s="29">
        <v>3.8989600000000002</v>
      </c>
      <c r="O79" s="29">
        <v>1.2739199999999999</v>
      </c>
      <c r="P79" s="29">
        <v>26.95</v>
      </c>
      <c r="Q79" s="29">
        <v>42.08</v>
      </c>
      <c r="R79" s="29">
        <f t="shared" si="4"/>
        <v>2.3239709443099273E-2</v>
      </c>
      <c r="S79" s="29">
        <v>36.659999999999997</v>
      </c>
      <c r="T79" s="29">
        <f t="shared" si="5"/>
        <v>1.7753026634382565E-2</v>
      </c>
      <c r="U79" s="29">
        <v>116.30999999999999</v>
      </c>
      <c r="V79" s="29">
        <f t="shared" si="6"/>
        <v>5.6324455205811134E-2</v>
      </c>
      <c r="W79" s="29">
        <v>0</v>
      </c>
      <c r="X79" s="29">
        <f t="shared" si="7"/>
        <v>0</v>
      </c>
      <c r="Y79" s="15"/>
      <c r="Z79" s="16" t="e">
        <f>#REF!/1000</f>
        <v>#REF!</v>
      </c>
      <c r="AA79" s="16" t="e">
        <f>#REF!/1000</f>
        <v>#REF!</v>
      </c>
      <c r="AB79" s="16" t="e">
        <f>#REF!/1000</f>
        <v>#REF!</v>
      </c>
      <c r="AC79" s="16" t="e">
        <f>#REF!/1000</f>
        <v>#REF!</v>
      </c>
      <c r="AE79" s="18" t="e">
        <f>#REF!/1000</f>
        <v>#REF!</v>
      </c>
      <c r="AF79" s="18" t="e">
        <f>#REF!/1000</f>
        <v>#REF!</v>
      </c>
      <c r="AG79" s="18" t="e">
        <f>#REF!/1000</f>
        <v>#REF!</v>
      </c>
      <c r="AH79" s="18" t="e">
        <f>#REF!/1000</f>
        <v>#REF!</v>
      </c>
    </row>
    <row r="80" spans="1:34" s="28" customFormat="1">
      <c r="A80" s="19" t="s">
        <v>422</v>
      </c>
      <c r="B80" s="19">
        <v>641</v>
      </c>
      <c r="C80" s="19">
        <v>12</v>
      </c>
      <c r="D80" s="19">
        <v>1000</v>
      </c>
      <c r="E80" s="19" t="s">
        <v>52</v>
      </c>
      <c r="F80" s="20">
        <v>731267</v>
      </c>
      <c r="G80" s="20">
        <v>672267</v>
      </c>
      <c r="H80" s="21">
        <v>59</v>
      </c>
      <c r="I80" s="22">
        <v>4</v>
      </c>
      <c r="J80" s="22" t="s">
        <v>406</v>
      </c>
      <c r="K80" s="23">
        <v>41911</v>
      </c>
      <c r="L80" s="24" t="s">
        <v>409</v>
      </c>
      <c r="M80" s="39">
        <v>2.4284400000000002</v>
      </c>
      <c r="N80" s="47">
        <v>3.9329299999999998</v>
      </c>
      <c r="O80" s="47">
        <v>1.18207</v>
      </c>
      <c r="P80" s="47">
        <v>2.4300000000000002</v>
      </c>
      <c r="Q80" s="47">
        <v>18</v>
      </c>
      <c r="R80" s="29">
        <f t="shared" si="4"/>
        <v>5.5351089588377726E-3</v>
      </c>
      <c r="S80" s="47">
        <v>7.54</v>
      </c>
      <c r="T80" s="47">
        <f t="shared" si="5"/>
        <v>3.6513317191283292E-3</v>
      </c>
      <c r="U80" s="47">
        <v>106.95</v>
      </c>
      <c r="V80" s="29">
        <f t="shared" si="6"/>
        <v>5.1791767554479416E-2</v>
      </c>
      <c r="W80" s="47">
        <v>0</v>
      </c>
      <c r="X80" s="29">
        <f t="shared" si="7"/>
        <v>0</v>
      </c>
      <c r="Y80" s="26"/>
      <c r="Z80" s="27" t="e">
        <f>#REF!/1000</f>
        <v>#REF!</v>
      </c>
      <c r="AA80" s="27" t="e">
        <f>#REF!/1000</f>
        <v>#REF!</v>
      </c>
      <c r="AB80" s="27" t="e">
        <f>#REF!/1000</f>
        <v>#REF!</v>
      </c>
      <c r="AC80" s="27" t="e">
        <f>#REF!/1000</f>
        <v>#REF!</v>
      </c>
      <c r="AE80" s="18" t="e">
        <f>#REF!/1000</f>
        <v>#REF!</v>
      </c>
      <c r="AF80" s="18" t="e">
        <f>#REF!/1000</f>
        <v>#REF!</v>
      </c>
      <c r="AG80" s="18" t="e">
        <f>#REF!/1000</f>
        <v>#REF!</v>
      </c>
      <c r="AH80" s="18" t="e">
        <f>#REF!/1000</f>
        <v>#REF!</v>
      </c>
    </row>
    <row r="81" spans="1:34" s="28" customFormat="1">
      <c r="A81" s="19" t="s">
        <v>422</v>
      </c>
      <c r="B81" s="19">
        <v>641</v>
      </c>
      <c r="C81" s="19">
        <v>22</v>
      </c>
      <c r="D81" s="19">
        <v>401</v>
      </c>
      <c r="E81" s="19" t="s">
        <v>53</v>
      </c>
      <c r="F81" s="20">
        <v>137930</v>
      </c>
      <c r="G81" s="20">
        <v>169970</v>
      </c>
      <c r="H81" s="21">
        <v>32.04</v>
      </c>
      <c r="I81" s="22">
        <v>4</v>
      </c>
      <c r="J81" s="22" t="s">
        <v>405</v>
      </c>
      <c r="K81" s="23">
        <v>41908</v>
      </c>
      <c r="L81" s="24" t="s">
        <v>409</v>
      </c>
      <c r="M81" s="39">
        <v>2.3029199999999999</v>
      </c>
      <c r="N81" s="47">
        <v>4.8120700000000003</v>
      </c>
      <c r="O81" s="47">
        <v>1.1542399999999999</v>
      </c>
      <c r="P81" s="47">
        <v>3.6</v>
      </c>
      <c r="Q81" s="47">
        <v>0</v>
      </c>
      <c r="R81" s="29">
        <f t="shared" si="4"/>
        <v>3.2102728731942215E-3</v>
      </c>
      <c r="S81" s="47">
        <v>0</v>
      </c>
      <c r="T81" s="47">
        <f t="shared" si="5"/>
        <v>0</v>
      </c>
      <c r="U81" s="47">
        <v>29.81</v>
      </c>
      <c r="V81" s="29">
        <f t="shared" si="6"/>
        <v>2.6582842874977707E-2</v>
      </c>
      <c r="W81" s="47">
        <v>0</v>
      </c>
      <c r="X81" s="29">
        <f t="shared" si="7"/>
        <v>0</v>
      </c>
      <c r="Y81" s="26"/>
      <c r="Z81" s="27" t="e">
        <f>#REF!/1000</f>
        <v>#REF!</v>
      </c>
      <c r="AA81" s="27" t="e">
        <f>#REF!/1000</f>
        <v>#REF!</v>
      </c>
      <c r="AB81" s="27" t="e">
        <f>#REF!/1000</f>
        <v>#REF!</v>
      </c>
      <c r="AC81" s="27" t="e">
        <f>#REF!/1000</f>
        <v>#REF!</v>
      </c>
      <c r="AE81" s="18" t="e">
        <f>#REF!/1000</f>
        <v>#REF!</v>
      </c>
      <c r="AF81" s="18" t="e">
        <f>#REF!/1000</f>
        <v>#REF!</v>
      </c>
      <c r="AG81" s="18" t="e">
        <f>#REF!/1000</f>
        <v>#REF!</v>
      </c>
      <c r="AH81" s="18" t="e">
        <f>#REF!/1000</f>
        <v>#REF!</v>
      </c>
    </row>
    <row r="82" spans="1:34" s="28" customFormat="1">
      <c r="A82" s="19" t="s">
        <v>422</v>
      </c>
      <c r="B82" s="19">
        <v>641</v>
      </c>
      <c r="C82" s="19">
        <v>22</v>
      </c>
      <c r="D82" s="19">
        <v>401</v>
      </c>
      <c r="E82" s="19" t="s">
        <v>53</v>
      </c>
      <c r="F82" s="20">
        <v>169970</v>
      </c>
      <c r="G82" s="20">
        <v>137930</v>
      </c>
      <c r="H82" s="21">
        <v>32.04</v>
      </c>
      <c r="I82" s="22">
        <v>4</v>
      </c>
      <c r="J82" s="22" t="s">
        <v>406</v>
      </c>
      <c r="K82" s="23">
        <v>41908</v>
      </c>
      <c r="L82" s="24" t="s">
        <v>409</v>
      </c>
      <c r="M82" s="39">
        <v>2.0941200000000002</v>
      </c>
      <c r="N82" s="47">
        <v>4.3632099999999996</v>
      </c>
      <c r="O82" s="47">
        <v>1.1826099999999999</v>
      </c>
      <c r="P82" s="47">
        <v>10.35</v>
      </c>
      <c r="Q82" s="47">
        <v>16</v>
      </c>
      <c r="R82" s="29">
        <f t="shared" si="4"/>
        <v>1.6363474228642771E-2</v>
      </c>
      <c r="S82" s="47">
        <v>0</v>
      </c>
      <c r="T82" s="47">
        <f t="shared" si="5"/>
        <v>0</v>
      </c>
      <c r="U82" s="47">
        <v>0</v>
      </c>
      <c r="V82" s="29">
        <f t="shared" si="6"/>
        <v>0</v>
      </c>
      <c r="W82" s="47">
        <v>0</v>
      </c>
      <c r="X82" s="29">
        <f t="shared" si="7"/>
        <v>0</v>
      </c>
      <c r="Y82" s="26"/>
      <c r="Z82" s="27" t="e">
        <f>#REF!/1000</f>
        <v>#REF!</v>
      </c>
      <c r="AA82" s="27" t="e">
        <f>#REF!/1000</f>
        <v>#REF!</v>
      </c>
      <c r="AB82" s="27" t="e">
        <f>#REF!/1000</f>
        <v>#REF!</v>
      </c>
      <c r="AC82" s="27" t="e">
        <f>#REF!/1000</f>
        <v>#REF!</v>
      </c>
      <c r="AE82" s="18" t="e">
        <f>#REF!/1000</f>
        <v>#REF!</v>
      </c>
      <c r="AF82" s="18" t="e">
        <f>#REF!/1000</f>
        <v>#REF!</v>
      </c>
      <c r="AG82" s="18" t="e">
        <f>#REF!/1000</f>
        <v>#REF!</v>
      </c>
      <c r="AH82" s="18" t="e">
        <f>#REF!/1000</f>
        <v>#REF!</v>
      </c>
    </row>
    <row r="83" spans="1:34" s="17" customFormat="1">
      <c r="A83" s="7" t="s">
        <v>422</v>
      </c>
      <c r="B83" s="7">
        <v>641</v>
      </c>
      <c r="C83" s="7">
        <v>22</v>
      </c>
      <c r="D83" s="7">
        <v>402</v>
      </c>
      <c r="E83" s="7" t="s">
        <v>54</v>
      </c>
      <c r="F83" s="8">
        <v>169970</v>
      </c>
      <c r="G83" s="8">
        <v>198490</v>
      </c>
      <c r="H83" s="9">
        <v>28.52</v>
      </c>
      <c r="I83" s="10">
        <v>4</v>
      </c>
      <c r="J83" s="10" t="s">
        <v>405</v>
      </c>
      <c r="K83" s="11">
        <v>41908</v>
      </c>
      <c r="L83" s="12" t="s">
        <v>409</v>
      </c>
      <c r="M83" s="34">
        <v>2.2637700000000001</v>
      </c>
      <c r="N83" s="29">
        <v>3.3657900000000001</v>
      </c>
      <c r="O83" s="29">
        <v>1.1873400000000001</v>
      </c>
      <c r="P83" s="29">
        <v>0</v>
      </c>
      <c r="Q83" s="29">
        <v>6</v>
      </c>
      <c r="R83" s="29">
        <f t="shared" si="4"/>
        <v>3.0054097375275496E-3</v>
      </c>
      <c r="S83" s="29">
        <v>0</v>
      </c>
      <c r="T83" s="29">
        <f t="shared" si="5"/>
        <v>0</v>
      </c>
      <c r="U83" s="29">
        <v>24.45</v>
      </c>
      <c r="V83" s="29">
        <f t="shared" si="6"/>
        <v>2.4494089360849527E-2</v>
      </c>
      <c r="W83" s="29">
        <v>0</v>
      </c>
      <c r="X83" s="29">
        <f t="shared" si="7"/>
        <v>0</v>
      </c>
      <c r="Y83" s="15"/>
      <c r="Z83" s="16" t="e">
        <f>#REF!/1000</f>
        <v>#REF!</v>
      </c>
      <c r="AA83" s="16" t="e">
        <f>#REF!/1000</f>
        <v>#REF!</v>
      </c>
      <c r="AB83" s="16" t="e">
        <f>#REF!/1000</f>
        <v>#REF!</v>
      </c>
      <c r="AC83" s="16" t="e">
        <f>#REF!/1000</f>
        <v>#REF!</v>
      </c>
      <c r="AE83" s="18" t="e">
        <f>#REF!/1000</f>
        <v>#REF!</v>
      </c>
      <c r="AF83" s="18" t="e">
        <f>#REF!/1000</f>
        <v>#REF!</v>
      </c>
      <c r="AG83" s="18" t="e">
        <f>#REF!/1000</f>
        <v>#REF!</v>
      </c>
      <c r="AH83" s="18" t="e">
        <f>#REF!/1000</f>
        <v>#REF!</v>
      </c>
    </row>
    <row r="84" spans="1:34" s="17" customFormat="1">
      <c r="A84" s="7" t="s">
        <v>422</v>
      </c>
      <c r="B84" s="7">
        <v>641</v>
      </c>
      <c r="C84" s="7">
        <v>22</v>
      </c>
      <c r="D84" s="7">
        <v>402</v>
      </c>
      <c r="E84" s="7" t="s">
        <v>54</v>
      </c>
      <c r="F84" s="8">
        <v>198490</v>
      </c>
      <c r="G84" s="8">
        <v>169970</v>
      </c>
      <c r="H84" s="9">
        <v>28.52</v>
      </c>
      <c r="I84" s="10">
        <v>4</v>
      </c>
      <c r="J84" s="10" t="s">
        <v>406</v>
      </c>
      <c r="K84" s="11">
        <v>41908</v>
      </c>
      <c r="L84" s="12" t="s">
        <v>409</v>
      </c>
      <c r="M84" s="34">
        <v>2.3216700000000001</v>
      </c>
      <c r="N84" s="29">
        <v>3.2097899999999999</v>
      </c>
      <c r="O84" s="29">
        <v>1.26834</v>
      </c>
      <c r="P84" s="29">
        <v>10.350000000000001</v>
      </c>
      <c r="Q84" s="29">
        <v>17.699999999999996</v>
      </c>
      <c r="R84" s="29">
        <f t="shared" si="4"/>
        <v>1.9234622320176316E-2</v>
      </c>
      <c r="S84" s="29">
        <v>0</v>
      </c>
      <c r="T84" s="29">
        <f t="shared" si="5"/>
        <v>0</v>
      </c>
      <c r="U84" s="29">
        <v>0</v>
      </c>
      <c r="V84" s="29">
        <f t="shared" si="6"/>
        <v>0</v>
      </c>
      <c r="W84" s="29">
        <v>0</v>
      </c>
      <c r="X84" s="29">
        <f t="shared" si="7"/>
        <v>0</v>
      </c>
      <c r="Y84" s="15"/>
      <c r="Z84" s="16" t="e">
        <f>#REF!/1000</f>
        <v>#REF!</v>
      </c>
      <c r="AA84" s="16" t="e">
        <f>#REF!/1000</f>
        <v>#REF!</v>
      </c>
      <c r="AB84" s="16" t="e">
        <f>#REF!/1000</f>
        <v>#REF!</v>
      </c>
      <c r="AC84" s="16" t="e">
        <f>#REF!/1000</f>
        <v>#REF!</v>
      </c>
      <c r="AE84" s="18" t="e">
        <f>#REF!/1000</f>
        <v>#REF!</v>
      </c>
      <c r="AF84" s="18" t="e">
        <f>#REF!/1000</f>
        <v>#REF!</v>
      </c>
      <c r="AG84" s="18" t="e">
        <f>#REF!/1000</f>
        <v>#REF!</v>
      </c>
      <c r="AH84" s="18" t="e">
        <f>#REF!/1000</f>
        <v>#REF!</v>
      </c>
    </row>
    <row r="85" spans="1:34" s="17" customFormat="1">
      <c r="A85" s="7" t="s">
        <v>422</v>
      </c>
      <c r="B85" s="7">
        <v>641</v>
      </c>
      <c r="C85" s="7">
        <v>213</v>
      </c>
      <c r="D85" s="7">
        <v>301</v>
      </c>
      <c r="E85" s="7" t="s">
        <v>55</v>
      </c>
      <c r="F85" s="8">
        <v>86000</v>
      </c>
      <c r="G85" s="8">
        <v>118585</v>
      </c>
      <c r="H85" s="9">
        <v>32.590000000000003</v>
      </c>
      <c r="I85" s="10">
        <v>2</v>
      </c>
      <c r="J85" s="10" t="s">
        <v>407</v>
      </c>
      <c r="K85" s="11">
        <v>41911</v>
      </c>
      <c r="L85" s="12" t="s">
        <v>409</v>
      </c>
      <c r="M85" s="34">
        <v>2.8246000000000002</v>
      </c>
      <c r="N85" s="29">
        <v>4.5189300000000001</v>
      </c>
      <c r="O85" s="29">
        <v>1.1674800000000001</v>
      </c>
      <c r="P85" s="29">
        <v>36.33</v>
      </c>
      <c r="Q85" s="29">
        <v>8</v>
      </c>
      <c r="R85" s="29">
        <f t="shared" si="4"/>
        <v>3.535703327050365E-2</v>
      </c>
      <c r="S85" s="29">
        <v>0</v>
      </c>
      <c r="T85" s="29">
        <f t="shared" si="5"/>
        <v>0</v>
      </c>
      <c r="U85" s="29">
        <v>4.3899999999999997</v>
      </c>
      <c r="V85" s="29">
        <f t="shared" si="6"/>
        <v>3.8486827685968519E-3</v>
      </c>
      <c r="W85" s="29">
        <v>0</v>
      </c>
      <c r="X85" s="29">
        <f t="shared" si="7"/>
        <v>0</v>
      </c>
      <c r="Y85" s="15"/>
      <c r="Z85" s="16" t="e">
        <f>#REF!/1000</f>
        <v>#REF!</v>
      </c>
      <c r="AA85" s="16" t="e">
        <f>#REF!/1000</f>
        <v>#REF!</v>
      </c>
      <c r="AB85" s="16" t="e">
        <f>#REF!/1000</f>
        <v>#REF!</v>
      </c>
      <c r="AC85" s="16" t="e">
        <f>#REF!/1000</f>
        <v>#REF!</v>
      </c>
      <c r="AE85" s="18" t="e">
        <f>#REF!/1000</f>
        <v>#REF!</v>
      </c>
      <c r="AF85" s="18" t="e">
        <f>#REF!/1000</f>
        <v>#REF!</v>
      </c>
      <c r="AG85" s="18" t="e">
        <f>#REF!/1000</f>
        <v>#REF!</v>
      </c>
      <c r="AH85" s="18" t="e">
        <f>#REF!/1000</f>
        <v>#REF!</v>
      </c>
    </row>
    <row r="86" spans="1:34" s="17" customFormat="1">
      <c r="A86" s="7" t="s">
        <v>422</v>
      </c>
      <c r="B86" s="7">
        <v>641</v>
      </c>
      <c r="C86" s="7">
        <v>213</v>
      </c>
      <c r="D86" s="7">
        <v>302</v>
      </c>
      <c r="E86" s="7" t="s">
        <v>56</v>
      </c>
      <c r="F86" s="8">
        <v>118585</v>
      </c>
      <c r="G86" s="8">
        <v>162503</v>
      </c>
      <c r="H86" s="9">
        <v>43.92</v>
      </c>
      <c r="I86" s="10">
        <v>2</v>
      </c>
      <c r="J86" s="10" t="s">
        <v>407</v>
      </c>
      <c r="K86" s="11">
        <v>41911</v>
      </c>
      <c r="L86" s="12" t="s">
        <v>409</v>
      </c>
      <c r="M86" s="34">
        <v>2.3550200000000001</v>
      </c>
      <c r="N86" s="29">
        <v>3.9824000000000002</v>
      </c>
      <c r="O86" s="29">
        <v>1.28749</v>
      </c>
      <c r="P86" s="29">
        <v>1.51</v>
      </c>
      <c r="Q86" s="29">
        <v>16</v>
      </c>
      <c r="R86" s="29">
        <f t="shared" si="4"/>
        <v>6.1865729898516785E-3</v>
      </c>
      <c r="S86" s="29">
        <v>9.92</v>
      </c>
      <c r="T86" s="29">
        <f t="shared" si="5"/>
        <v>6.4532916991933377E-3</v>
      </c>
      <c r="U86" s="29">
        <v>2.95</v>
      </c>
      <c r="V86" s="29">
        <f t="shared" si="6"/>
        <v>1.9190736403851159E-3</v>
      </c>
      <c r="W86" s="29">
        <v>0</v>
      </c>
      <c r="X86" s="29">
        <f t="shared" si="7"/>
        <v>0</v>
      </c>
      <c r="Y86" s="15"/>
      <c r="Z86" s="16" t="e">
        <f>#REF!/1000</f>
        <v>#REF!</v>
      </c>
      <c r="AA86" s="16" t="e">
        <f>#REF!/1000</f>
        <v>#REF!</v>
      </c>
      <c r="AB86" s="16" t="e">
        <f>#REF!/1000</f>
        <v>#REF!</v>
      </c>
      <c r="AC86" s="16" t="e">
        <f>#REF!/1000</f>
        <v>#REF!</v>
      </c>
      <c r="AE86" s="18" t="e">
        <f>#REF!/1000</f>
        <v>#REF!</v>
      </c>
      <c r="AF86" s="18" t="e">
        <f>#REF!/1000</f>
        <v>#REF!</v>
      </c>
      <c r="AG86" s="18" t="e">
        <f>#REF!/1000</f>
        <v>#REF!</v>
      </c>
      <c r="AH86" s="18" t="e">
        <f>#REF!/1000</f>
        <v>#REF!</v>
      </c>
    </row>
    <row r="87" spans="1:34" s="17" customFormat="1">
      <c r="A87" s="7" t="s">
        <v>422</v>
      </c>
      <c r="B87" s="7">
        <v>641</v>
      </c>
      <c r="C87" s="7">
        <v>213</v>
      </c>
      <c r="D87" s="7">
        <v>307</v>
      </c>
      <c r="E87" s="7" t="s">
        <v>57</v>
      </c>
      <c r="F87" s="8">
        <v>0</v>
      </c>
      <c r="G87" s="8">
        <v>184</v>
      </c>
      <c r="H87" s="9">
        <v>0.18</v>
      </c>
      <c r="I87" s="10">
        <v>2</v>
      </c>
      <c r="J87" s="10" t="s">
        <v>407</v>
      </c>
      <c r="K87" s="11">
        <v>41911</v>
      </c>
      <c r="L87" s="12" t="s">
        <v>409</v>
      </c>
      <c r="M87" s="34">
        <v>4.2176200000000001</v>
      </c>
      <c r="N87" s="29">
        <v>2.5499999999999998</v>
      </c>
      <c r="O87" s="29">
        <v>1.19238</v>
      </c>
      <c r="P87" s="29">
        <v>0.24</v>
      </c>
      <c r="Q87" s="29">
        <v>0</v>
      </c>
      <c r="R87" s="29">
        <f t="shared" si="4"/>
        <v>3.8095238095238099E-2</v>
      </c>
      <c r="S87" s="29">
        <v>0.43</v>
      </c>
      <c r="T87" s="29">
        <f t="shared" si="5"/>
        <v>6.8253968253968261E-2</v>
      </c>
      <c r="U87" s="29">
        <v>0</v>
      </c>
      <c r="V87" s="29">
        <f t="shared" si="6"/>
        <v>0</v>
      </c>
      <c r="W87" s="29">
        <v>0</v>
      </c>
      <c r="X87" s="29">
        <f t="shared" si="7"/>
        <v>0</v>
      </c>
      <c r="Y87" s="15"/>
      <c r="Z87" s="16" t="e">
        <f>#REF!/1000</f>
        <v>#REF!</v>
      </c>
      <c r="AA87" s="16" t="e">
        <f>#REF!/1000</f>
        <v>#REF!</v>
      </c>
      <c r="AB87" s="16" t="e">
        <f>#REF!/1000</f>
        <v>#REF!</v>
      </c>
      <c r="AC87" s="16" t="e">
        <f>#REF!/1000</f>
        <v>#REF!</v>
      </c>
      <c r="AE87" s="18" t="e">
        <f>#REF!/1000</f>
        <v>#REF!</v>
      </c>
      <c r="AF87" s="18" t="e">
        <f>#REF!/1000</f>
        <v>#REF!</v>
      </c>
      <c r="AG87" s="18" t="e">
        <f>#REF!/1000</f>
        <v>#REF!</v>
      </c>
      <c r="AH87" s="18" t="e">
        <f>#REF!/1000</f>
        <v>#REF!</v>
      </c>
    </row>
    <row r="88" spans="1:34" s="17" customFormat="1">
      <c r="A88" s="7" t="s">
        <v>422</v>
      </c>
      <c r="B88" s="7">
        <v>641</v>
      </c>
      <c r="C88" s="7">
        <v>241</v>
      </c>
      <c r="D88" s="7">
        <v>100</v>
      </c>
      <c r="E88" s="7" t="s">
        <v>58</v>
      </c>
      <c r="F88" s="8">
        <v>0</v>
      </c>
      <c r="G88" s="8">
        <v>10145</v>
      </c>
      <c r="H88" s="9">
        <v>10.15</v>
      </c>
      <c r="I88" s="10">
        <v>4</v>
      </c>
      <c r="J88" s="10" t="s">
        <v>405</v>
      </c>
      <c r="K88" s="11">
        <v>41908</v>
      </c>
      <c r="L88" s="12" t="s">
        <v>409</v>
      </c>
      <c r="M88" s="34">
        <v>3.07165</v>
      </c>
      <c r="N88" s="29">
        <v>7.4662499999999996</v>
      </c>
      <c r="O88" s="29">
        <v>1.22</v>
      </c>
      <c r="P88" s="29">
        <v>2.68</v>
      </c>
      <c r="Q88" s="29">
        <v>1.2160200000000001</v>
      </c>
      <c r="R88" s="29">
        <f t="shared" si="4"/>
        <v>9.2554820548909223E-3</v>
      </c>
      <c r="S88" s="29">
        <v>2773.8</v>
      </c>
      <c r="T88" s="29">
        <f t="shared" si="5"/>
        <v>7.8080225193525683</v>
      </c>
      <c r="U88" s="29">
        <v>0.8</v>
      </c>
      <c r="V88" s="29">
        <f t="shared" si="6"/>
        <v>2.2519352568613651E-3</v>
      </c>
      <c r="W88" s="29">
        <v>1098.8699999999999</v>
      </c>
      <c r="X88" s="29">
        <f t="shared" si="7"/>
        <v>3.0932301196340601</v>
      </c>
      <c r="Y88" s="15" t="s">
        <v>500</v>
      </c>
      <c r="Z88" s="16" t="e">
        <f>#REF!/1000</f>
        <v>#REF!</v>
      </c>
      <c r="AA88" s="16" t="e">
        <f>#REF!/1000</f>
        <v>#REF!</v>
      </c>
      <c r="AB88" s="16" t="e">
        <f>#REF!/1000</f>
        <v>#REF!</v>
      </c>
      <c r="AC88" s="16" t="e">
        <f>#REF!/1000</f>
        <v>#REF!</v>
      </c>
      <c r="AE88" s="18" t="e">
        <f>#REF!/1000</f>
        <v>#REF!</v>
      </c>
      <c r="AF88" s="18" t="e">
        <f>#REF!/1000</f>
        <v>#REF!</v>
      </c>
      <c r="AG88" s="18" t="e">
        <f>#REF!/1000</f>
        <v>#REF!</v>
      </c>
      <c r="AH88" s="18" t="e">
        <f>#REF!/1000</f>
        <v>#REF!</v>
      </c>
    </row>
    <row r="89" spans="1:34" s="17" customFormat="1">
      <c r="A89" s="7" t="s">
        <v>422</v>
      </c>
      <c r="B89" s="7">
        <v>641</v>
      </c>
      <c r="C89" s="7">
        <v>241</v>
      </c>
      <c r="D89" s="7">
        <v>100</v>
      </c>
      <c r="E89" s="7" t="s">
        <v>58</v>
      </c>
      <c r="F89" s="8">
        <v>10145</v>
      </c>
      <c r="G89" s="8">
        <v>0</v>
      </c>
      <c r="H89" s="9">
        <v>10.15</v>
      </c>
      <c r="I89" s="10">
        <v>4</v>
      </c>
      <c r="J89" s="10" t="s">
        <v>406</v>
      </c>
      <c r="K89" s="11">
        <v>41908</v>
      </c>
      <c r="L89" s="12" t="s">
        <v>409</v>
      </c>
      <c r="M89" s="34">
        <v>2.7317999999999998</v>
      </c>
      <c r="N89" s="29">
        <v>7.4662499999999996</v>
      </c>
      <c r="O89" s="29">
        <v>1.24417</v>
      </c>
      <c r="P89" s="29">
        <v>464.46</v>
      </c>
      <c r="Q89" s="29">
        <v>134</v>
      </c>
      <c r="R89" s="29">
        <f t="shared" si="4"/>
        <v>1.4960168895144266</v>
      </c>
      <c r="S89" s="29">
        <v>3516.92</v>
      </c>
      <c r="T89" s="29">
        <f t="shared" si="5"/>
        <v>9.8998451794510913</v>
      </c>
      <c r="U89" s="29">
        <v>0</v>
      </c>
      <c r="V89" s="29">
        <f t="shared" si="6"/>
        <v>0</v>
      </c>
      <c r="W89" s="29">
        <v>524.59</v>
      </c>
      <c r="X89" s="29">
        <f t="shared" si="7"/>
        <v>1.4766783954961296</v>
      </c>
      <c r="Y89" s="15"/>
      <c r="Z89" s="16" t="e">
        <f>#REF!/1000</f>
        <v>#REF!</v>
      </c>
      <c r="AA89" s="16" t="e">
        <f>#REF!/1000</f>
        <v>#REF!</v>
      </c>
      <c r="AB89" s="16" t="e">
        <f>#REF!/1000</f>
        <v>#REF!</v>
      </c>
      <c r="AC89" s="16" t="e">
        <f>#REF!/1000</f>
        <v>#REF!</v>
      </c>
      <c r="AE89" s="18" t="e">
        <f>#REF!/1000</f>
        <v>#REF!</v>
      </c>
      <c r="AF89" s="18" t="e">
        <f>#REF!/1000</f>
        <v>#REF!</v>
      </c>
      <c r="AG89" s="18" t="e">
        <f>#REF!/1000</f>
        <v>#REF!</v>
      </c>
      <c r="AH89" s="18" t="e">
        <f>#REF!/1000</f>
        <v>#REF!</v>
      </c>
    </row>
    <row r="90" spans="1:34" s="17" customFormat="1">
      <c r="A90" s="7" t="s">
        <v>423</v>
      </c>
      <c r="B90" s="7">
        <v>642</v>
      </c>
      <c r="C90" s="7">
        <v>22</v>
      </c>
      <c r="D90" s="7">
        <v>301</v>
      </c>
      <c r="E90" s="7" t="s">
        <v>59</v>
      </c>
      <c r="F90" s="8">
        <v>56050</v>
      </c>
      <c r="G90" s="8">
        <v>80071</v>
      </c>
      <c r="H90" s="9">
        <v>24.02</v>
      </c>
      <c r="I90" s="10">
        <v>2</v>
      </c>
      <c r="J90" s="10" t="s">
        <v>407</v>
      </c>
      <c r="K90" s="11">
        <v>41914</v>
      </c>
      <c r="L90" s="12" t="s">
        <v>409</v>
      </c>
      <c r="M90" s="34">
        <v>2.4479199999999999</v>
      </c>
      <c r="N90" s="29">
        <v>4.2562800000000003</v>
      </c>
      <c r="O90" s="29">
        <v>1.3532599999999999</v>
      </c>
      <c r="P90" s="29">
        <v>0</v>
      </c>
      <c r="Q90" s="29">
        <v>108</v>
      </c>
      <c r="R90" s="29">
        <f t="shared" si="4"/>
        <v>6.4232187462828605E-2</v>
      </c>
      <c r="S90" s="29">
        <v>274.95999999999998</v>
      </c>
      <c r="T90" s="29">
        <f t="shared" si="5"/>
        <v>0.32706078268109906</v>
      </c>
      <c r="U90" s="29">
        <v>689.44</v>
      </c>
      <c r="V90" s="29">
        <f t="shared" si="6"/>
        <v>0.82007850600689902</v>
      </c>
      <c r="W90" s="29">
        <v>0</v>
      </c>
      <c r="X90" s="29">
        <f t="shared" si="7"/>
        <v>0</v>
      </c>
      <c r="Y90" s="15"/>
      <c r="Z90" s="16" t="e">
        <f>#REF!/1000</f>
        <v>#REF!</v>
      </c>
      <c r="AA90" s="16" t="e">
        <f>#REF!/1000</f>
        <v>#REF!</v>
      </c>
      <c r="AB90" s="16" t="e">
        <f>#REF!/1000</f>
        <v>#REF!</v>
      </c>
      <c r="AC90" s="16" t="e">
        <f>#REF!/1000</f>
        <v>#REF!</v>
      </c>
      <c r="AE90" s="18" t="e">
        <f>#REF!/1000</f>
        <v>#REF!</v>
      </c>
      <c r="AF90" s="18" t="e">
        <f>#REF!/1000</f>
        <v>#REF!</v>
      </c>
      <c r="AG90" s="18" t="e">
        <f>#REF!/1000</f>
        <v>#REF!</v>
      </c>
      <c r="AH90" s="18" t="e">
        <f>#REF!/1000</f>
        <v>#REF!</v>
      </c>
    </row>
    <row r="91" spans="1:34" s="17" customFormat="1">
      <c r="A91" s="7" t="s">
        <v>423</v>
      </c>
      <c r="B91" s="7">
        <v>642</v>
      </c>
      <c r="C91" s="7">
        <v>222</v>
      </c>
      <c r="D91" s="7">
        <v>101</v>
      </c>
      <c r="E91" s="7" t="s">
        <v>60</v>
      </c>
      <c r="F91" s="8">
        <v>0</v>
      </c>
      <c r="G91" s="8">
        <v>6085</v>
      </c>
      <c r="H91" s="9">
        <v>6.09</v>
      </c>
      <c r="I91" s="10">
        <v>4</v>
      </c>
      <c r="J91" s="10" t="s">
        <v>405</v>
      </c>
      <c r="K91" s="11">
        <v>41914</v>
      </c>
      <c r="L91" s="12" t="s">
        <v>409</v>
      </c>
      <c r="M91" s="34">
        <v>2.1729599999999998</v>
      </c>
      <c r="N91" s="29">
        <v>4.6023500000000004</v>
      </c>
      <c r="O91" s="29">
        <v>1.10815</v>
      </c>
      <c r="P91" s="29">
        <v>0</v>
      </c>
      <c r="Q91" s="29">
        <v>11</v>
      </c>
      <c r="R91" s="29">
        <f t="shared" si="4"/>
        <v>2.5803424818203149E-2</v>
      </c>
      <c r="S91" s="29">
        <v>44.52</v>
      </c>
      <c r="T91" s="29">
        <f t="shared" si="5"/>
        <v>0.2088669950738917</v>
      </c>
      <c r="U91" s="29">
        <v>32.74</v>
      </c>
      <c r="V91" s="29">
        <f t="shared" si="6"/>
        <v>0.15360075064508566</v>
      </c>
      <c r="W91" s="29">
        <v>0</v>
      </c>
      <c r="X91" s="29">
        <f t="shared" si="7"/>
        <v>0</v>
      </c>
      <c r="Y91" s="15"/>
      <c r="Z91" s="16" t="e">
        <f>#REF!/1000</f>
        <v>#REF!</v>
      </c>
      <c r="AA91" s="16" t="e">
        <f>#REF!/1000</f>
        <v>#REF!</v>
      </c>
      <c r="AB91" s="16" t="e">
        <f>#REF!/1000</f>
        <v>#REF!</v>
      </c>
      <c r="AC91" s="16" t="e">
        <f>#REF!/1000</f>
        <v>#REF!</v>
      </c>
      <c r="AE91" s="18" t="e">
        <f>#REF!/1000</f>
        <v>#REF!</v>
      </c>
      <c r="AF91" s="18" t="e">
        <f>#REF!/1000</f>
        <v>#REF!</v>
      </c>
      <c r="AG91" s="18" t="e">
        <f>#REF!/1000</f>
        <v>#REF!</v>
      </c>
      <c r="AH91" s="18" t="e">
        <f>#REF!/1000</f>
        <v>#REF!</v>
      </c>
    </row>
    <row r="92" spans="1:34" s="17" customFormat="1">
      <c r="A92" s="7" t="s">
        <v>423</v>
      </c>
      <c r="B92" s="7">
        <v>642</v>
      </c>
      <c r="C92" s="7">
        <v>222</v>
      </c>
      <c r="D92" s="7">
        <v>101</v>
      </c>
      <c r="E92" s="7" t="s">
        <v>60</v>
      </c>
      <c r="F92" s="8">
        <v>6085</v>
      </c>
      <c r="G92" s="8">
        <v>0</v>
      </c>
      <c r="H92" s="9">
        <v>6.09</v>
      </c>
      <c r="I92" s="10">
        <v>4</v>
      </c>
      <c r="J92" s="10" t="s">
        <v>406</v>
      </c>
      <c r="K92" s="11">
        <v>41914</v>
      </c>
      <c r="L92" s="12" t="s">
        <v>409</v>
      </c>
      <c r="M92" s="34">
        <v>2.2143000000000002</v>
      </c>
      <c r="N92" s="29">
        <v>5.0111600000000003</v>
      </c>
      <c r="O92" s="29">
        <v>1.1241300000000001</v>
      </c>
      <c r="P92" s="29">
        <v>0</v>
      </c>
      <c r="Q92" s="29">
        <v>12</v>
      </c>
      <c r="R92" s="29">
        <f t="shared" si="4"/>
        <v>2.8149190710767068E-2</v>
      </c>
      <c r="S92" s="29">
        <v>21.08</v>
      </c>
      <c r="T92" s="29">
        <f t="shared" si="5"/>
        <v>9.8897490030494958E-2</v>
      </c>
      <c r="U92" s="29">
        <v>112.3</v>
      </c>
      <c r="V92" s="29">
        <f t="shared" si="6"/>
        <v>0.52685901946985703</v>
      </c>
      <c r="W92" s="29">
        <v>0</v>
      </c>
      <c r="X92" s="29">
        <f t="shared" si="7"/>
        <v>0</v>
      </c>
      <c r="Y92" s="15"/>
      <c r="Z92" s="16" t="e">
        <f>#REF!/1000</f>
        <v>#REF!</v>
      </c>
      <c r="AA92" s="16" t="e">
        <f>#REF!/1000</f>
        <v>#REF!</v>
      </c>
      <c r="AB92" s="16" t="e">
        <f>#REF!/1000</f>
        <v>#REF!</v>
      </c>
      <c r="AC92" s="16" t="e">
        <f>#REF!/1000</f>
        <v>#REF!</v>
      </c>
      <c r="AE92" s="18" t="e">
        <f>#REF!/1000</f>
        <v>#REF!</v>
      </c>
      <c r="AF92" s="18" t="e">
        <f>#REF!/1000</f>
        <v>#REF!</v>
      </c>
      <c r="AG92" s="18" t="e">
        <f>#REF!/1000</f>
        <v>#REF!</v>
      </c>
      <c r="AH92" s="18" t="e">
        <f>#REF!/1000</f>
        <v>#REF!</v>
      </c>
    </row>
    <row r="93" spans="1:34" s="17" customFormat="1">
      <c r="A93" s="7" t="s">
        <v>423</v>
      </c>
      <c r="B93" s="7">
        <v>642</v>
      </c>
      <c r="C93" s="7">
        <v>222</v>
      </c>
      <c r="D93" s="7">
        <v>102</v>
      </c>
      <c r="E93" s="7" t="s">
        <v>61</v>
      </c>
      <c r="F93" s="8">
        <v>6085</v>
      </c>
      <c r="G93" s="8">
        <v>42000</v>
      </c>
      <c r="H93" s="9">
        <v>35.909999999999997</v>
      </c>
      <c r="I93" s="10">
        <v>2</v>
      </c>
      <c r="J93" s="10" t="s">
        <v>407</v>
      </c>
      <c r="K93" s="11">
        <v>41914</v>
      </c>
      <c r="L93" s="12" t="s">
        <v>409</v>
      </c>
      <c r="M93" s="34">
        <v>2.0404300000000002</v>
      </c>
      <c r="N93" s="29">
        <v>3.8455400000000002</v>
      </c>
      <c r="O93" s="29">
        <v>1.13608</v>
      </c>
      <c r="P93" s="29">
        <v>0</v>
      </c>
      <c r="Q93" s="29">
        <v>225</v>
      </c>
      <c r="R93" s="29">
        <f t="shared" si="4"/>
        <v>8.9509488005728624E-2</v>
      </c>
      <c r="S93" s="29">
        <v>282.56</v>
      </c>
      <c r="T93" s="29">
        <f t="shared" si="5"/>
        <v>0.22481600827465492</v>
      </c>
      <c r="U93" s="29">
        <v>1094.28</v>
      </c>
      <c r="V93" s="29">
        <f t="shared" si="6"/>
        <v>0.87065282253252185</v>
      </c>
      <c r="W93" s="29">
        <v>0</v>
      </c>
      <c r="X93" s="29">
        <f t="shared" si="7"/>
        <v>0</v>
      </c>
      <c r="Y93" s="15"/>
      <c r="Z93" s="16" t="e">
        <f>#REF!/1000</f>
        <v>#REF!</v>
      </c>
      <c r="AA93" s="16" t="e">
        <f>#REF!/1000</f>
        <v>#REF!</v>
      </c>
      <c r="AB93" s="16" t="e">
        <f>#REF!/1000</f>
        <v>#REF!</v>
      </c>
      <c r="AC93" s="16" t="e">
        <f>#REF!/1000</f>
        <v>#REF!</v>
      </c>
      <c r="AE93" s="18" t="e">
        <f>#REF!/1000</f>
        <v>#REF!</v>
      </c>
      <c r="AF93" s="18" t="e">
        <f>#REF!/1000</f>
        <v>#REF!</v>
      </c>
      <c r="AG93" s="18" t="e">
        <f>#REF!/1000</f>
        <v>#REF!</v>
      </c>
      <c r="AH93" s="18" t="e">
        <f>#REF!/1000</f>
        <v>#REF!</v>
      </c>
    </row>
    <row r="94" spans="1:34" s="17" customFormat="1">
      <c r="A94" s="7" t="s">
        <v>423</v>
      </c>
      <c r="B94" s="7">
        <v>642</v>
      </c>
      <c r="C94" s="7">
        <v>2091</v>
      </c>
      <c r="D94" s="7">
        <v>101</v>
      </c>
      <c r="E94" s="7" t="s">
        <v>62</v>
      </c>
      <c r="F94" s="8">
        <v>0</v>
      </c>
      <c r="G94" s="8">
        <v>22000</v>
      </c>
      <c r="H94" s="9">
        <v>22</v>
      </c>
      <c r="I94" s="10">
        <v>2</v>
      </c>
      <c r="J94" s="10" t="s">
        <v>407</v>
      </c>
      <c r="K94" s="11">
        <v>41914</v>
      </c>
      <c r="L94" s="12" t="s">
        <v>409</v>
      </c>
      <c r="M94" s="34">
        <v>2.30559</v>
      </c>
      <c r="N94" s="29">
        <v>2.4466199999999998</v>
      </c>
      <c r="O94" s="29">
        <v>1.2617</v>
      </c>
      <c r="P94" s="29">
        <v>31.79</v>
      </c>
      <c r="Q94" s="29">
        <v>3516</v>
      </c>
      <c r="R94" s="29">
        <f t="shared" si="4"/>
        <v>2.3244025974025972</v>
      </c>
      <c r="S94" s="29">
        <v>267.2</v>
      </c>
      <c r="T94" s="29">
        <f t="shared" si="5"/>
        <v>0.347012987012987</v>
      </c>
      <c r="U94" s="29">
        <v>171.11</v>
      </c>
      <c r="V94" s="29">
        <f t="shared" si="6"/>
        <v>0.22222077922077924</v>
      </c>
      <c r="W94" s="29">
        <v>0</v>
      </c>
      <c r="X94" s="29">
        <f t="shared" si="7"/>
        <v>0</v>
      </c>
      <c r="Y94" s="15"/>
      <c r="Z94" s="16" t="e">
        <f>#REF!/1000</f>
        <v>#REF!</v>
      </c>
      <c r="AA94" s="16" t="e">
        <f>#REF!/1000</f>
        <v>#REF!</v>
      </c>
      <c r="AB94" s="16" t="e">
        <f>#REF!/1000</f>
        <v>#REF!</v>
      </c>
      <c r="AC94" s="16" t="e">
        <f>#REF!/1000</f>
        <v>#REF!</v>
      </c>
      <c r="AE94" s="18" t="e">
        <f>#REF!/1000</f>
        <v>#REF!</v>
      </c>
      <c r="AF94" s="18" t="e">
        <f>#REF!/1000</f>
        <v>#REF!</v>
      </c>
      <c r="AG94" s="18" t="e">
        <f>#REF!/1000</f>
        <v>#REF!</v>
      </c>
      <c r="AH94" s="18" t="e">
        <f>#REF!/1000</f>
        <v>#REF!</v>
      </c>
    </row>
    <row r="95" spans="1:34" s="17" customFormat="1">
      <c r="A95" s="7" t="s">
        <v>423</v>
      </c>
      <c r="B95" s="7">
        <v>642</v>
      </c>
      <c r="C95" s="7">
        <v>2091</v>
      </c>
      <c r="D95" s="7">
        <v>102</v>
      </c>
      <c r="E95" s="7" t="s">
        <v>63</v>
      </c>
      <c r="F95" s="8">
        <v>22000</v>
      </c>
      <c r="G95" s="8">
        <v>58759</v>
      </c>
      <c r="H95" s="9">
        <v>36.76</v>
      </c>
      <c r="I95" s="10">
        <v>2</v>
      </c>
      <c r="J95" s="10" t="s">
        <v>407</v>
      </c>
      <c r="K95" s="11">
        <v>41914</v>
      </c>
      <c r="L95" s="12" t="s">
        <v>409</v>
      </c>
      <c r="M95" s="34">
        <v>2.3746399999999999</v>
      </c>
      <c r="N95" s="29">
        <v>3.4322499999999998</v>
      </c>
      <c r="O95" s="29">
        <v>1.3081100000000001</v>
      </c>
      <c r="P95" s="29">
        <v>0</v>
      </c>
      <c r="Q95" s="29">
        <v>782</v>
      </c>
      <c r="R95" s="29">
        <f t="shared" si="4"/>
        <v>0.3039017565676978</v>
      </c>
      <c r="S95" s="29">
        <v>622.04999999999995</v>
      </c>
      <c r="T95" s="29">
        <f t="shared" si="5"/>
        <v>0.48348360018653813</v>
      </c>
      <c r="U95" s="29">
        <v>1247.7</v>
      </c>
      <c r="V95" s="29">
        <f t="shared" si="6"/>
        <v>0.96976527281206293</v>
      </c>
      <c r="W95" s="29">
        <v>3.15</v>
      </c>
      <c r="X95" s="29">
        <f t="shared" si="7"/>
        <v>2.4483133841131663E-3</v>
      </c>
      <c r="Y95" s="15"/>
      <c r="Z95" s="16" t="e">
        <f>#REF!/1000</f>
        <v>#REF!</v>
      </c>
      <c r="AA95" s="16" t="e">
        <f>#REF!/1000</f>
        <v>#REF!</v>
      </c>
      <c r="AB95" s="16" t="e">
        <f>#REF!/1000</f>
        <v>#REF!</v>
      </c>
      <c r="AC95" s="16" t="e">
        <f>#REF!/1000</f>
        <v>#REF!</v>
      </c>
      <c r="AE95" s="18" t="e">
        <f>#REF!/1000</f>
        <v>#REF!</v>
      </c>
      <c r="AF95" s="18" t="e">
        <f>#REF!/1000</f>
        <v>#REF!</v>
      </c>
      <c r="AG95" s="18" t="e">
        <f>#REF!/1000</f>
        <v>#REF!</v>
      </c>
      <c r="AH95" s="18" t="e">
        <f>#REF!/1000</f>
        <v>#REF!</v>
      </c>
    </row>
    <row r="96" spans="1:34" s="17" customFormat="1">
      <c r="A96" s="7" t="s">
        <v>423</v>
      </c>
      <c r="B96" s="7">
        <v>642</v>
      </c>
      <c r="C96" s="7">
        <v>2270</v>
      </c>
      <c r="D96" s="7">
        <v>200</v>
      </c>
      <c r="E96" s="7" t="s">
        <v>64</v>
      </c>
      <c r="F96" s="8">
        <v>17750</v>
      </c>
      <c r="G96" s="8">
        <v>19537</v>
      </c>
      <c r="H96" s="9">
        <v>1.79</v>
      </c>
      <c r="I96" s="10">
        <v>2</v>
      </c>
      <c r="J96" s="10" t="s">
        <v>407</v>
      </c>
      <c r="K96" s="11">
        <v>41914</v>
      </c>
      <c r="L96" s="12" t="s">
        <v>409</v>
      </c>
      <c r="M96" s="34">
        <v>3.9424999999999999</v>
      </c>
      <c r="N96" s="29">
        <v>4.3962500000000002</v>
      </c>
      <c r="O96" s="29">
        <v>1.4041699999999999</v>
      </c>
      <c r="P96" s="29">
        <v>0</v>
      </c>
      <c r="Q96" s="29">
        <v>7</v>
      </c>
      <c r="R96" s="29">
        <f t="shared" si="4"/>
        <v>5.5865921787709494E-2</v>
      </c>
      <c r="S96" s="29">
        <v>32.69</v>
      </c>
      <c r="T96" s="29">
        <f t="shared" si="5"/>
        <v>0.52178770949720654</v>
      </c>
      <c r="U96" s="29">
        <v>127.44</v>
      </c>
      <c r="V96" s="29">
        <f t="shared" si="6"/>
        <v>2.0341580207501995</v>
      </c>
      <c r="W96" s="29">
        <v>0</v>
      </c>
      <c r="X96" s="29">
        <f t="shared" si="7"/>
        <v>0</v>
      </c>
      <c r="Y96" s="15"/>
      <c r="Z96" s="16" t="e">
        <f>#REF!/1000</f>
        <v>#REF!</v>
      </c>
      <c r="AA96" s="16" t="e">
        <f>#REF!/1000</f>
        <v>#REF!</v>
      </c>
      <c r="AB96" s="16" t="e">
        <f>#REF!/1000</f>
        <v>#REF!</v>
      </c>
      <c r="AC96" s="16" t="e">
        <f>#REF!/1000</f>
        <v>#REF!</v>
      </c>
      <c r="AE96" s="18" t="e">
        <f>#REF!/1000</f>
        <v>#REF!</v>
      </c>
      <c r="AF96" s="18" t="e">
        <f>#REF!/1000</f>
        <v>#REF!</v>
      </c>
      <c r="AG96" s="18" t="e">
        <f>#REF!/1000</f>
        <v>#REF!</v>
      </c>
      <c r="AH96" s="18" t="e">
        <f>#REF!/1000</f>
        <v>#REF!</v>
      </c>
    </row>
    <row r="97" spans="1:34" s="17" customFormat="1">
      <c r="A97" s="7" t="s">
        <v>423</v>
      </c>
      <c r="B97" s="7">
        <v>642</v>
      </c>
      <c r="C97" s="7">
        <v>2280</v>
      </c>
      <c r="D97" s="7">
        <v>102</v>
      </c>
      <c r="E97" s="7" t="s">
        <v>65</v>
      </c>
      <c r="F97" s="8">
        <v>17500</v>
      </c>
      <c r="G97" s="8">
        <v>37773</v>
      </c>
      <c r="H97" s="9">
        <v>20.27</v>
      </c>
      <c r="I97" s="10">
        <v>2</v>
      </c>
      <c r="J97" s="10" t="s">
        <v>407</v>
      </c>
      <c r="K97" s="11">
        <v>41914</v>
      </c>
      <c r="L97" s="12" t="s">
        <v>409</v>
      </c>
      <c r="M97" s="34">
        <v>2.5884200000000002</v>
      </c>
      <c r="N97" s="29">
        <v>4.1571100000000003</v>
      </c>
      <c r="O97" s="29">
        <v>1.36937</v>
      </c>
      <c r="P97" s="29">
        <v>20.3</v>
      </c>
      <c r="Q97" s="29">
        <v>123</v>
      </c>
      <c r="R97" s="29">
        <f t="shared" si="4"/>
        <v>0.11530058496018042</v>
      </c>
      <c r="S97" s="29">
        <v>215.62</v>
      </c>
      <c r="T97" s="29">
        <f t="shared" si="5"/>
        <v>0.30392557615053917</v>
      </c>
      <c r="U97" s="29">
        <v>1214.27</v>
      </c>
      <c r="V97" s="29">
        <f t="shared" si="6"/>
        <v>1.7115652970611037</v>
      </c>
      <c r="W97" s="29">
        <v>0</v>
      </c>
      <c r="X97" s="29">
        <f t="shared" si="7"/>
        <v>0</v>
      </c>
      <c r="Y97" s="15"/>
      <c r="Z97" s="16" t="e">
        <f>#REF!/1000</f>
        <v>#REF!</v>
      </c>
      <c r="AA97" s="16" t="e">
        <f>#REF!/1000</f>
        <v>#REF!</v>
      </c>
      <c r="AB97" s="16" t="e">
        <f>#REF!/1000</f>
        <v>#REF!</v>
      </c>
      <c r="AC97" s="16" t="e">
        <f>#REF!/1000</f>
        <v>#REF!</v>
      </c>
      <c r="AE97" s="18" t="e">
        <f>#REF!/1000</f>
        <v>#REF!</v>
      </c>
      <c r="AF97" s="18" t="e">
        <f>#REF!/1000</f>
        <v>#REF!</v>
      </c>
      <c r="AG97" s="18" t="e">
        <f>#REF!/1000</f>
        <v>#REF!</v>
      </c>
      <c r="AH97" s="18" t="e">
        <f>#REF!/1000</f>
        <v>#REF!</v>
      </c>
    </row>
    <row r="98" spans="1:34" s="17" customFormat="1">
      <c r="A98" s="7" t="s">
        <v>424</v>
      </c>
      <c r="B98" s="7">
        <v>643</v>
      </c>
      <c r="C98" s="7">
        <v>222</v>
      </c>
      <c r="D98" s="7">
        <v>201</v>
      </c>
      <c r="E98" s="7" t="s">
        <v>66</v>
      </c>
      <c r="F98" s="8">
        <v>42000</v>
      </c>
      <c r="G98" s="8">
        <v>57816</v>
      </c>
      <c r="H98" s="9">
        <v>15.82</v>
      </c>
      <c r="I98" s="10">
        <v>2</v>
      </c>
      <c r="J98" s="10" t="s">
        <v>407</v>
      </c>
      <c r="K98" s="11">
        <v>41914</v>
      </c>
      <c r="L98" s="12" t="s">
        <v>409</v>
      </c>
      <c r="M98" s="34">
        <v>2.2523</v>
      </c>
      <c r="N98" s="29">
        <v>4.4355200000000004</v>
      </c>
      <c r="O98" s="29">
        <v>1.1478200000000001</v>
      </c>
      <c r="P98" s="29">
        <v>2.99</v>
      </c>
      <c r="Q98" s="29">
        <v>123</v>
      </c>
      <c r="R98" s="29">
        <f t="shared" si="4"/>
        <v>0.11647101318403466</v>
      </c>
      <c r="S98" s="29">
        <v>217.38</v>
      </c>
      <c r="T98" s="29">
        <f t="shared" si="5"/>
        <v>0.39259526819577384</v>
      </c>
      <c r="U98" s="29">
        <v>24.95</v>
      </c>
      <c r="V98" s="29">
        <f t="shared" si="6"/>
        <v>4.5060502076936966E-2</v>
      </c>
      <c r="W98" s="29">
        <v>0</v>
      </c>
      <c r="X98" s="29">
        <f t="shared" si="7"/>
        <v>0</v>
      </c>
      <c r="Y98" s="15"/>
      <c r="Z98" s="16" t="e">
        <f>#REF!/1000</f>
        <v>#REF!</v>
      </c>
      <c r="AA98" s="16" t="e">
        <f>#REF!/1000</f>
        <v>#REF!</v>
      </c>
      <c r="AB98" s="16" t="e">
        <f>#REF!/1000</f>
        <v>#REF!</v>
      </c>
      <c r="AC98" s="16" t="e">
        <f>#REF!/1000</f>
        <v>#REF!</v>
      </c>
      <c r="AE98" s="18" t="e">
        <f>#REF!/1000</f>
        <v>#REF!</v>
      </c>
      <c r="AF98" s="18" t="e">
        <f>#REF!/1000</f>
        <v>#REF!</v>
      </c>
      <c r="AG98" s="18" t="e">
        <f>#REF!/1000</f>
        <v>#REF!</v>
      </c>
      <c r="AH98" s="18" t="e">
        <f>#REF!/1000</f>
        <v>#REF!</v>
      </c>
    </row>
    <row r="99" spans="1:34" s="17" customFormat="1">
      <c r="A99" s="7" t="s">
        <v>424</v>
      </c>
      <c r="B99" s="7">
        <v>643</v>
      </c>
      <c r="C99" s="7">
        <v>222</v>
      </c>
      <c r="D99" s="7">
        <v>202</v>
      </c>
      <c r="E99" s="7" t="s">
        <v>67</v>
      </c>
      <c r="F99" s="8">
        <v>57816</v>
      </c>
      <c r="G99" s="8">
        <v>128756</v>
      </c>
      <c r="H99" s="9">
        <v>70.94</v>
      </c>
      <c r="I99" s="10">
        <v>2</v>
      </c>
      <c r="J99" s="10" t="s">
        <v>407</v>
      </c>
      <c r="K99" s="11">
        <v>41914</v>
      </c>
      <c r="L99" s="12" t="s">
        <v>409</v>
      </c>
      <c r="M99" s="34">
        <v>2.2205699999999999</v>
      </c>
      <c r="N99" s="29">
        <v>3.3418600000000001</v>
      </c>
      <c r="O99" s="29">
        <v>1.18232</v>
      </c>
      <c r="P99" s="29">
        <v>5.07</v>
      </c>
      <c r="Q99" s="29">
        <v>1567</v>
      </c>
      <c r="R99" s="29">
        <f t="shared" si="4"/>
        <v>0.3176003866446494</v>
      </c>
      <c r="S99" s="29">
        <v>1095.54</v>
      </c>
      <c r="T99" s="29">
        <f t="shared" si="5"/>
        <v>0.44123404083934109</v>
      </c>
      <c r="U99" s="29">
        <v>187.2</v>
      </c>
      <c r="V99" s="29">
        <f t="shared" si="6"/>
        <v>7.539570663337225E-2</v>
      </c>
      <c r="W99" s="29">
        <v>0</v>
      </c>
      <c r="X99" s="29">
        <f t="shared" si="7"/>
        <v>0</v>
      </c>
      <c r="Y99" s="15"/>
      <c r="Z99" s="16" t="e">
        <f>#REF!/1000</f>
        <v>#REF!</v>
      </c>
      <c r="AA99" s="16" t="e">
        <f>#REF!/1000</f>
        <v>#REF!</v>
      </c>
      <c r="AB99" s="16" t="e">
        <f>#REF!/1000</f>
        <v>#REF!</v>
      </c>
      <c r="AC99" s="16" t="e">
        <f>#REF!/1000</f>
        <v>#REF!</v>
      </c>
      <c r="AE99" s="18" t="e">
        <f>#REF!/1000</f>
        <v>#REF!</v>
      </c>
      <c r="AF99" s="18" t="e">
        <f>#REF!/1000</f>
        <v>#REF!</v>
      </c>
      <c r="AG99" s="18" t="e">
        <f>#REF!/1000</f>
        <v>#REF!</v>
      </c>
      <c r="AH99" s="18" t="e">
        <f>#REF!/1000</f>
        <v>#REF!</v>
      </c>
    </row>
    <row r="100" spans="1:34" s="17" customFormat="1">
      <c r="A100" s="7" t="s">
        <v>424</v>
      </c>
      <c r="B100" s="7">
        <v>643</v>
      </c>
      <c r="C100" s="7">
        <v>2087</v>
      </c>
      <c r="D100" s="7">
        <v>100</v>
      </c>
      <c r="E100" s="7" t="s">
        <v>68</v>
      </c>
      <c r="F100" s="8">
        <v>0</v>
      </c>
      <c r="G100" s="8">
        <v>4415</v>
      </c>
      <c r="H100" s="9">
        <v>4.42</v>
      </c>
      <c r="I100" s="10">
        <v>2</v>
      </c>
      <c r="J100" s="10" t="s">
        <v>407</v>
      </c>
      <c r="K100" s="11">
        <v>41915</v>
      </c>
      <c r="L100" s="12" t="s">
        <v>409</v>
      </c>
      <c r="M100" s="34">
        <v>1.6246</v>
      </c>
      <c r="N100" s="29">
        <v>2.2848600000000001</v>
      </c>
      <c r="O100" s="29">
        <v>1.3480700000000001</v>
      </c>
      <c r="P100" s="29">
        <v>0</v>
      </c>
      <c r="Q100" s="29">
        <v>0</v>
      </c>
      <c r="R100" s="29">
        <f t="shared" si="4"/>
        <v>0</v>
      </c>
      <c r="S100" s="29">
        <v>0</v>
      </c>
      <c r="T100" s="29">
        <f t="shared" si="5"/>
        <v>0</v>
      </c>
      <c r="U100" s="29">
        <v>0</v>
      </c>
      <c r="V100" s="29">
        <f t="shared" si="6"/>
        <v>0</v>
      </c>
      <c r="W100" s="29">
        <v>0</v>
      </c>
      <c r="X100" s="29">
        <f t="shared" si="7"/>
        <v>0</v>
      </c>
      <c r="Y100" s="15"/>
      <c r="Z100" s="16" t="e">
        <f>#REF!/1000</f>
        <v>#REF!</v>
      </c>
      <c r="AA100" s="16" t="e">
        <f>#REF!/1000</f>
        <v>#REF!</v>
      </c>
      <c r="AB100" s="16" t="e">
        <f>#REF!/1000</f>
        <v>#REF!</v>
      </c>
      <c r="AC100" s="16" t="e">
        <f>#REF!/1000</f>
        <v>#REF!</v>
      </c>
      <c r="AE100" s="18" t="e">
        <f>#REF!/1000</f>
        <v>#REF!</v>
      </c>
      <c r="AF100" s="18" t="e">
        <f>#REF!/1000</f>
        <v>#REF!</v>
      </c>
      <c r="AG100" s="18" t="e">
        <f>#REF!/1000</f>
        <v>#REF!</v>
      </c>
      <c r="AH100" s="18" t="e">
        <f>#REF!/1000</f>
        <v>#REF!</v>
      </c>
    </row>
    <row r="101" spans="1:34" s="17" customFormat="1">
      <c r="A101" s="7" t="s">
        <v>424</v>
      </c>
      <c r="B101" s="7">
        <v>643</v>
      </c>
      <c r="C101" s="7">
        <v>2088</v>
      </c>
      <c r="D101" s="7">
        <v>100</v>
      </c>
      <c r="E101" s="7" t="s">
        <v>69</v>
      </c>
      <c r="F101" s="8">
        <v>0</v>
      </c>
      <c r="G101" s="8">
        <v>587</v>
      </c>
      <c r="H101" s="9">
        <v>0.59</v>
      </c>
      <c r="I101" s="10">
        <v>2</v>
      </c>
      <c r="J101" s="10" t="s">
        <v>407</v>
      </c>
      <c r="K101" s="11">
        <v>41915</v>
      </c>
      <c r="L101" s="12" t="s">
        <v>409</v>
      </c>
      <c r="M101" s="34">
        <v>4.5518000000000001</v>
      </c>
      <c r="N101" s="29">
        <v>2.67333</v>
      </c>
      <c r="O101" s="29">
        <v>1.15103</v>
      </c>
      <c r="P101" s="29">
        <v>0</v>
      </c>
      <c r="Q101" s="29">
        <v>0</v>
      </c>
      <c r="R101" s="29">
        <f t="shared" si="4"/>
        <v>0</v>
      </c>
      <c r="S101" s="29">
        <v>8.9770000000000003</v>
      </c>
      <c r="T101" s="29">
        <f t="shared" si="5"/>
        <v>0.43472154963680393</v>
      </c>
      <c r="U101" s="29">
        <v>0</v>
      </c>
      <c r="V101" s="29">
        <f t="shared" si="6"/>
        <v>0</v>
      </c>
      <c r="W101" s="29">
        <v>0</v>
      </c>
      <c r="X101" s="29">
        <f t="shared" si="7"/>
        <v>0</v>
      </c>
      <c r="Y101" s="15"/>
      <c r="Z101" s="16" t="e">
        <f>#REF!/1000</f>
        <v>#REF!</v>
      </c>
      <c r="AA101" s="16" t="e">
        <f>#REF!/1000</f>
        <v>#REF!</v>
      </c>
      <c r="AB101" s="16" t="e">
        <f>#REF!/1000</f>
        <v>#REF!</v>
      </c>
      <c r="AC101" s="16" t="e">
        <f>#REF!/1000</f>
        <v>#REF!</v>
      </c>
      <c r="AE101" s="18" t="e">
        <f>#REF!/1000</f>
        <v>#REF!</v>
      </c>
      <c r="AF101" s="18" t="e">
        <f>#REF!/1000</f>
        <v>#REF!</v>
      </c>
      <c r="AG101" s="18" t="e">
        <f>#REF!/1000</f>
        <v>#REF!</v>
      </c>
      <c r="AH101" s="18" t="e">
        <f>#REF!/1000</f>
        <v>#REF!</v>
      </c>
    </row>
    <row r="102" spans="1:34" s="17" customFormat="1">
      <c r="A102" s="7" t="s">
        <v>424</v>
      </c>
      <c r="B102" s="7">
        <v>643</v>
      </c>
      <c r="C102" s="7">
        <v>2092</v>
      </c>
      <c r="D102" s="7">
        <v>200</v>
      </c>
      <c r="E102" s="7" t="s">
        <v>70</v>
      </c>
      <c r="F102" s="8">
        <v>9450</v>
      </c>
      <c r="G102" s="8">
        <v>36704</v>
      </c>
      <c r="H102" s="9">
        <v>27.25</v>
      </c>
      <c r="I102" s="10">
        <v>2</v>
      </c>
      <c r="J102" s="10" t="s">
        <v>407</v>
      </c>
      <c r="K102" s="11">
        <v>41915</v>
      </c>
      <c r="L102" s="12" t="s">
        <v>409</v>
      </c>
      <c r="M102" s="34">
        <v>2.26546</v>
      </c>
      <c r="N102" s="29">
        <v>4.5030200000000002</v>
      </c>
      <c r="O102" s="29">
        <v>1.4735199999999999</v>
      </c>
      <c r="P102" s="29">
        <v>270.60000000000002</v>
      </c>
      <c r="Q102" s="29">
        <v>3</v>
      </c>
      <c r="R102" s="29">
        <f t="shared" si="4"/>
        <v>0.28529488859764091</v>
      </c>
      <c r="S102" s="29">
        <v>52.85</v>
      </c>
      <c r="T102" s="29">
        <f t="shared" si="5"/>
        <v>5.5412844036697245E-2</v>
      </c>
      <c r="U102" s="29">
        <v>35.840000000000003</v>
      </c>
      <c r="V102" s="29">
        <f t="shared" si="6"/>
        <v>3.7577981651376151E-2</v>
      </c>
      <c r="W102" s="29">
        <v>0</v>
      </c>
      <c r="X102" s="29">
        <f t="shared" si="7"/>
        <v>0</v>
      </c>
      <c r="Y102" s="15"/>
      <c r="Z102" s="16" t="e">
        <f>#REF!/1000</f>
        <v>#REF!</v>
      </c>
      <c r="AA102" s="16" t="e">
        <f>#REF!/1000</f>
        <v>#REF!</v>
      </c>
      <c r="AB102" s="16" t="e">
        <f>#REF!/1000</f>
        <v>#REF!</v>
      </c>
      <c r="AC102" s="16" t="e">
        <f>#REF!/1000</f>
        <v>#REF!</v>
      </c>
      <c r="AE102" s="18" t="e">
        <f>#REF!/1000</f>
        <v>#REF!</v>
      </c>
      <c r="AF102" s="18" t="e">
        <f>#REF!/1000</f>
        <v>#REF!</v>
      </c>
      <c r="AG102" s="18" t="e">
        <f>#REF!/1000</f>
        <v>#REF!</v>
      </c>
      <c r="AH102" s="18" t="e">
        <f>#REF!/1000</f>
        <v>#REF!</v>
      </c>
    </row>
    <row r="103" spans="1:34" s="17" customFormat="1">
      <c r="A103" s="7" t="s">
        <v>424</v>
      </c>
      <c r="B103" s="7">
        <v>643</v>
      </c>
      <c r="C103" s="7">
        <v>2095</v>
      </c>
      <c r="D103" s="7">
        <v>100</v>
      </c>
      <c r="E103" s="7" t="s">
        <v>71</v>
      </c>
      <c r="F103" s="8">
        <v>0</v>
      </c>
      <c r="G103" s="8">
        <v>33500</v>
      </c>
      <c r="H103" s="9">
        <v>33.5</v>
      </c>
      <c r="I103" s="10">
        <v>2</v>
      </c>
      <c r="J103" s="10" t="s">
        <v>407</v>
      </c>
      <c r="K103" s="11">
        <v>41915</v>
      </c>
      <c r="L103" s="12" t="s">
        <v>409</v>
      </c>
      <c r="M103" s="34">
        <v>2.6331899999999999</v>
      </c>
      <c r="N103" s="29">
        <v>3.9417300000000002</v>
      </c>
      <c r="O103" s="29">
        <v>1.2314400000000001</v>
      </c>
      <c r="P103" s="29">
        <v>1888.86</v>
      </c>
      <c r="Q103" s="29">
        <v>137</v>
      </c>
      <c r="R103" s="29">
        <f t="shared" si="4"/>
        <v>1.6693901918976546</v>
      </c>
      <c r="S103" s="29">
        <v>125.04</v>
      </c>
      <c r="T103" s="29">
        <f t="shared" si="5"/>
        <v>0.10664392324093816</v>
      </c>
      <c r="U103" s="29">
        <v>309.11</v>
      </c>
      <c r="V103" s="29">
        <f t="shared" si="6"/>
        <v>0.26363326226012795</v>
      </c>
      <c r="W103" s="29">
        <v>0</v>
      </c>
      <c r="X103" s="29">
        <f t="shared" si="7"/>
        <v>0</v>
      </c>
      <c r="Y103" s="15"/>
      <c r="Z103" s="16" t="e">
        <f>#REF!/1000</f>
        <v>#REF!</v>
      </c>
      <c r="AA103" s="16" t="e">
        <f>#REF!/1000</f>
        <v>#REF!</v>
      </c>
      <c r="AB103" s="16" t="e">
        <f>#REF!/1000</f>
        <v>#REF!</v>
      </c>
      <c r="AC103" s="16" t="e">
        <f>#REF!/1000</f>
        <v>#REF!</v>
      </c>
      <c r="AE103" s="18" t="e">
        <f>#REF!/1000</f>
        <v>#REF!</v>
      </c>
      <c r="AF103" s="18" t="e">
        <f>#REF!/1000</f>
        <v>#REF!</v>
      </c>
      <c r="AG103" s="18" t="e">
        <f>#REF!/1000</f>
        <v>#REF!</v>
      </c>
      <c r="AH103" s="18" t="e">
        <f>#REF!/1000</f>
        <v>#REF!</v>
      </c>
    </row>
    <row r="104" spans="1:34" s="17" customFormat="1">
      <c r="A104" s="7" t="s">
        <v>424</v>
      </c>
      <c r="B104" s="7">
        <v>643</v>
      </c>
      <c r="C104" s="7">
        <v>2096</v>
      </c>
      <c r="D104" s="7">
        <v>200</v>
      </c>
      <c r="E104" s="7" t="s">
        <v>72</v>
      </c>
      <c r="F104" s="8">
        <v>69091</v>
      </c>
      <c r="G104" s="8">
        <v>124988</v>
      </c>
      <c r="H104" s="9">
        <v>55.9</v>
      </c>
      <c r="I104" s="10">
        <v>2</v>
      </c>
      <c r="J104" s="10" t="s">
        <v>407</v>
      </c>
      <c r="K104" s="11">
        <v>41915</v>
      </c>
      <c r="L104" s="12" t="s">
        <v>409</v>
      </c>
      <c r="M104" s="34">
        <v>2.3931800000000001</v>
      </c>
      <c r="N104" s="29">
        <v>4.2454099999999997</v>
      </c>
      <c r="O104" s="29">
        <v>1.3555600000000001</v>
      </c>
      <c r="P104" s="29">
        <v>74.965999999999994</v>
      </c>
      <c r="Q104" s="29">
        <v>368</v>
      </c>
      <c r="R104" s="29">
        <f t="shared" si="4"/>
        <v>0.13236187068745209</v>
      </c>
      <c r="S104" s="29">
        <v>11.4</v>
      </c>
      <c r="T104" s="29">
        <f t="shared" si="5"/>
        <v>5.8267314081267571E-3</v>
      </c>
      <c r="U104" s="29">
        <v>167.34</v>
      </c>
      <c r="V104" s="29">
        <f t="shared" si="6"/>
        <v>8.5530283669818546E-2</v>
      </c>
      <c r="W104" s="29">
        <v>1.86</v>
      </c>
      <c r="X104" s="29">
        <f t="shared" si="7"/>
        <v>9.5067722974699718E-4</v>
      </c>
      <c r="Y104" s="15"/>
      <c r="Z104" s="16" t="e">
        <f>#REF!/1000</f>
        <v>#REF!</v>
      </c>
      <c r="AA104" s="16" t="e">
        <f>#REF!/1000</f>
        <v>#REF!</v>
      </c>
      <c r="AB104" s="16" t="e">
        <f>#REF!/1000</f>
        <v>#REF!</v>
      </c>
      <c r="AC104" s="16" t="e">
        <f>#REF!/1000</f>
        <v>#REF!</v>
      </c>
      <c r="AE104" s="18" t="e">
        <f>#REF!/1000</f>
        <v>#REF!</v>
      </c>
      <c r="AF104" s="18" t="e">
        <f>#REF!/1000</f>
        <v>#REF!</v>
      </c>
      <c r="AG104" s="18" t="e">
        <f>#REF!/1000</f>
        <v>#REF!</v>
      </c>
      <c r="AH104" s="18" t="e">
        <f>#REF!/1000</f>
        <v>#REF!</v>
      </c>
    </row>
    <row r="105" spans="1:34" s="17" customFormat="1">
      <c r="A105" s="7" t="s">
        <v>425</v>
      </c>
      <c r="B105" s="7">
        <v>644</v>
      </c>
      <c r="C105" s="7">
        <v>22</v>
      </c>
      <c r="D105" s="7">
        <v>501</v>
      </c>
      <c r="E105" s="7" t="s">
        <v>73</v>
      </c>
      <c r="F105" s="8">
        <v>213993</v>
      </c>
      <c r="G105" s="8">
        <v>240746</v>
      </c>
      <c r="H105" s="9">
        <v>26.753</v>
      </c>
      <c r="I105" s="10">
        <v>4</v>
      </c>
      <c r="J105" s="10" t="s">
        <v>405</v>
      </c>
      <c r="K105" s="11">
        <v>41911</v>
      </c>
      <c r="L105" s="12" t="s">
        <v>409</v>
      </c>
      <c r="M105" s="34">
        <v>1.80331</v>
      </c>
      <c r="N105" s="29">
        <v>3.2112799999999999</v>
      </c>
      <c r="O105" s="29">
        <v>1.32952</v>
      </c>
      <c r="P105" s="29">
        <v>9.66</v>
      </c>
      <c r="Q105" s="29">
        <v>828</v>
      </c>
      <c r="R105" s="29">
        <f t="shared" si="4"/>
        <v>0.45245660032786705</v>
      </c>
      <c r="S105" s="29">
        <v>15.225</v>
      </c>
      <c r="T105" s="29">
        <f t="shared" si="5"/>
        <v>1.6259858707434679E-2</v>
      </c>
      <c r="U105" s="29">
        <v>12.234999999999999</v>
      </c>
      <c r="V105" s="29">
        <f t="shared" si="6"/>
        <v>1.3066625371787407E-2</v>
      </c>
      <c r="W105" s="29">
        <v>5.28</v>
      </c>
      <c r="X105" s="29">
        <f t="shared" si="7"/>
        <v>5.6388869606078884E-3</v>
      </c>
      <c r="Y105" s="15"/>
      <c r="Z105" s="16" t="e">
        <f>#REF!/1000</f>
        <v>#REF!</v>
      </c>
      <c r="AA105" s="16" t="e">
        <f>#REF!/1000</f>
        <v>#REF!</v>
      </c>
      <c r="AB105" s="16" t="e">
        <f>#REF!/1000</f>
        <v>#REF!</v>
      </c>
      <c r="AC105" s="16" t="e">
        <f>#REF!/1000</f>
        <v>#REF!</v>
      </c>
      <c r="AE105" s="18" t="e">
        <f>#REF!/1000</f>
        <v>#REF!</v>
      </c>
      <c r="AF105" s="18" t="e">
        <f>#REF!/1000</f>
        <v>#REF!</v>
      </c>
      <c r="AG105" s="18" t="e">
        <f>#REF!/1000</f>
        <v>#REF!</v>
      </c>
      <c r="AH105" s="18" t="e">
        <f>#REF!/1000</f>
        <v>#REF!</v>
      </c>
    </row>
    <row r="106" spans="1:34" s="17" customFormat="1">
      <c r="A106" s="7" t="s">
        <v>425</v>
      </c>
      <c r="B106" s="7">
        <v>644</v>
      </c>
      <c r="C106" s="7">
        <v>22</v>
      </c>
      <c r="D106" s="7">
        <v>502</v>
      </c>
      <c r="E106" s="7" t="s">
        <v>74</v>
      </c>
      <c r="F106" s="8">
        <v>198490</v>
      </c>
      <c r="G106" s="8">
        <v>213993</v>
      </c>
      <c r="H106" s="9">
        <v>15.503</v>
      </c>
      <c r="I106" s="10">
        <v>2</v>
      </c>
      <c r="J106" s="10" t="s">
        <v>407</v>
      </c>
      <c r="K106" s="11">
        <v>41911</v>
      </c>
      <c r="L106" s="12" t="s">
        <v>409</v>
      </c>
      <c r="M106" s="34">
        <v>1.92103</v>
      </c>
      <c r="N106" s="29">
        <v>4.3805500000000004</v>
      </c>
      <c r="O106" s="29">
        <v>1.20136</v>
      </c>
      <c r="P106" s="29">
        <v>9.66</v>
      </c>
      <c r="Q106" s="29">
        <v>827.38500000000022</v>
      </c>
      <c r="R106" s="29">
        <f t="shared" si="4"/>
        <v>0.78022226112918258</v>
      </c>
      <c r="S106" s="29">
        <v>15.224999999999998</v>
      </c>
      <c r="T106" s="29">
        <f t="shared" si="5"/>
        <v>2.8059085338321615E-2</v>
      </c>
      <c r="U106" s="29">
        <v>12.235000000000001</v>
      </c>
      <c r="V106" s="29">
        <f t="shared" si="6"/>
        <v>2.2548631140516584E-2</v>
      </c>
      <c r="W106" s="29">
        <v>5.2799999999999994</v>
      </c>
      <c r="X106" s="29">
        <f t="shared" si="7"/>
        <v>9.7308355064918296E-3</v>
      </c>
      <c r="Y106" s="15"/>
      <c r="Z106" s="16" t="e">
        <f>#REF!/1000</f>
        <v>#REF!</v>
      </c>
      <c r="AA106" s="16" t="e">
        <f>#REF!/1000</f>
        <v>#REF!</v>
      </c>
      <c r="AB106" s="16" t="e">
        <f>#REF!/1000</f>
        <v>#REF!</v>
      </c>
      <c r="AC106" s="16" t="e">
        <f>#REF!/1000</f>
        <v>#REF!</v>
      </c>
      <c r="AE106" s="18" t="e">
        <f>#REF!/1000</f>
        <v>#REF!</v>
      </c>
      <c r="AF106" s="18" t="e">
        <f>#REF!/1000</f>
        <v>#REF!</v>
      </c>
      <c r="AG106" s="18" t="e">
        <f>#REF!/1000</f>
        <v>#REF!</v>
      </c>
      <c r="AH106" s="18" t="e">
        <f>#REF!/1000</f>
        <v>#REF!</v>
      </c>
    </row>
    <row r="107" spans="1:34" s="28" customFormat="1">
      <c r="A107" s="19" t="s">
        <v>425</v>
      </c>
      <c r="B107" s="19">
        <v>644</v>
      </c>
      <c r="C107" s="19">
        <v>22</v>
      </c>
      <c r="D107" s="19">
        <v>502</v>
      </c>
      <c r="E107" s="19" t="s">
        <v>74</v>
      </c>
      <c r="F107" s="20">
        <v>240746</v>
      </c>
      <c r="G107" s="20">
        <v>213993</v>
      </c>
      <c r="H107" s="21">
        <v>26.753</v>
      </c>
      <c r="I107" s="22">
        <v>4</v>
      </c>
      <c r="J107" s="22" t="s">
        <v>406</v>
      </c>
      <c r="K107" s="23">
        <v>41911</v>
      </c>
      <c r="L107" s="24" t="s">
        <v>409</v>
      </c>
      <c r="M107" s="39">
        <v>2.0127199999999998</v>
      </c>
      <c r="N107" s="47">
        <v>4.27372</v>
      </c>
      <c r="O107" s="47">
        <v>1.17577</v>
      </c>
      <c r="P107" s="47">
        <v>14.07</v>
      </c>
      <c r="Q107" s="47">
        <v>89</v>
      </c>
      <c r="R107" s="29">
        <f t="shared" si="4"/>
        <v>6.2551062364167423E-2</v>
      </c>
      <c r="S107" s="47">
        <v>11.9125</v>
      </c>
      <c r="T107" s="47">
        <f t="shared" si="5"/>
        <v>1.2722204719363913E-2</v>
      </c>
      <c r="U107" s="47">
        <v>281.01</v>
      </c>
      <c r="V107" s="29">
        <f t="shared" si="6"/>
        <v>0.30011053500008006</v>
      </c>
      <c r="W107" s="47">
        <v>0</v>
      </c>
      <c r="X107" s="29">
        <f t="shared" si="7"/>
        <v>0</v>
      </c>
      <c r="Y107" s="26"/>
      <c r="Z107" s="27" t="e">
        <f>#REF!/1000</f>
        <v>#REF!</v>
      </c>
      <c r="AA107" s="27" t="e">
        <f>#REF!/1000</f>
        <v>#REF!</v>
      </c>
      <c r="AB107" s="27" t="e">
        <f>#REF!/1000</f>
        <v>#REF!</v>
      </c>
      <c r="AC107" s="27" t="e">
        <f>#REF!/1000</f>
        <v>#REF!</v>
      </c>
      <c r="AE107" s="18" t="e">
        <f>#REF!/1000</f>
        <v>#REF!</v>
      </c>
      <c r="AF107" s="18" t="e">
        <f>#REF!/1000</f>
        <v>#REF!</v>
      </c>
      <c r="AG107" s="18" t="e">
        <f>#REF!/1000</f>
        <v>#REF!</v>
      </c>
      <c r="AH107" s="18" t="e">
        <f>#REF!/1000</f>
        <v>#REF!</v>
      </c>
    </row>
    <row r="108" spans="1:34" s="28" customFormat="1">
      <c r="A108" s="19" t="s">
        <v>425</v>
      </c>
      <c r="B108" s="19">
        <v>644</v>
      </c>
      <c r="C108" s="19">
        <v>212</v>
      </c>
      <c r="D108" s="19">
        <v>301</v>
      </c>
      <c r="E108" s="19" t="s">
        <v>75</v>
      </c>
      <c r="F108" s="20">
        <v>242550</v>
      </c>
      <c r="G108" s="20">
        <v>287132</v>
      </c>
      <c r="H108" s="21">
        <v>44.582000000000001</v>
      </c>
      <c r="I108" s="22">
        <v>2</v>
      </c>
      <c r="J108" s="22" t="s">
        <v>407</v>
      </c>
      <c r="K108" s="23">
        <v>41912</v>
      </c>
      <c r="L108" s="24" t="s">
        <v>409</v>
      </c>
      <c r="M108" s="39">
        <v>1.95994</v>
      </c>
      <c r="N108" s="47">
        <v>2.6730800000000001</v>
      </c>
      <c r="O108" s="47">
        <v>1.2209700000000001</v>
      </c>
      <c r="P108" s="47">
        <v>0</v>
      </c>
      <c r="Q108" s="47">
        <v>337</v>
      </c>
      <c r="R108" s="29">
        <f t="shared" si="4"/>
        <v>0.10798720816216666</v>
      </c>
      <c r="S108" s="47">
        <v>289.49</v>
      </c>
      <c r="T108" s="47">
        <f t="shared" si="5"/>
        <v>0.18552650973807497</v>
      </c>
      <c r="U108" s="47">
        <v>4.9800000000000004</v>
      </c>
      <c r="V108" s="29">
        <f t="shared" si="6"/>
        <v>3.1915507219441547E-3</v>
      </c>
      <c r="W108" s="47">
        <v>0</v>
      </c>
      <c r="X108" s="29">
        <f t="shared" si="7"/>
        <v>0</v>
      </c>
      <c r="Y108" s="26"/>
      <c r="Z108" s="27" t="e">
        <f>#REF!/1000</f>
        <v>#REF!</v>
      </c>
      <c r="AA108" s="27" t="e">
        <f>#REF!/1000</f>
        <v>#REF!</v>
      </c>
      <c r="AB108" s="27" t="e">
        <f>#REF!/1000</f>
        <v>#REF!</v>
      </c>
      <c r="AC108" s="27" t="e">
        <f>#REF!/1000</f>
        <v>#REF!</v>
      </c>
      <c r="AE108" s="18" t="e">
        <f>#REF!/1000</f>
        <v>#REF!</v>
      </c>
      <c r="AF108" s="18" t="e">
        <f>#REF!/1000</f>
        <v>#REF!</v>
      </c>
      <c r="AG108" s="18" t="e">
        <f>#REF!/1000</f>
        <v>#REF!</v>
      </c>
      <c r="AH108" s="18" t="e">
        <f>#REF!/1000</f>
        <v>#REF!</v>
      </c>
    </row>
    <row r="109" spans="1:34" s="28" customFormat="1">
      <c r="A109" s="19" t="s">
        <v>425</v>
      </c>
      <c r="B109" s="19">
        <v>644</v>
      </c>
      <c r="C109" s="19">
        <v>212</v>
      </c>
      <c r="D109" s="19">
        <v>302</v>
      </c>
      <c r="E109" s="19" t="s">
        <v>76</v>
      </c>
      <c r="F109" s="20">
        <v>287132</v>
      </c>
      <c r="G109" s="20">
        <v>312324</v>
      </c>
      <c r="H109" s="21">
        <v>25.192</v>
      </c>
      <c r="I109" s="22">
        <v>2</v>
      </c>
      <c r="J109" s="22" t="s">
        <v>407</v>
      </c>
      <c r="K109" s="23">
        <v>41912</v>
      </c>
      <c r="L109" s="24" t="s">
        <v>409</v>
      </c>
      <c r="M109" s="39">
        <v>1.9372199999999999</v>
      </c>
      <c r="N109" s="47">
        <v>3.39168</v>
      </c>
      <c r="O109" s="47">
        <v>1.2630399999999999</v>
      </c>
      <c r="P109" s="47">
        <v>0</v>
      </c>
      <c r="Q109" s="47">
        <v>89</v>
      </c>
      <c r="R109" s="29">
        <f t="shared" si="4"/>
        <v>5.0469536814408203E-2</v>
      </c>
      <c r="S109" s="47">
        <v>159.25</v>
      </c>
      <c r="T109" s="47">
        <f t="shared" si="5"/>
        <v>0.18061289298189903</v>
      </c>
      <c r="U109" s="47">
        <v>48.33</v>
      </c>
      <c r="V109" s="29">
        <f t="shared" si="6"/>
        <v>5.4813319421131428E-2</v>
      </c>
      <c r="W109" s="47">
        <v>0</v>
      </c>
      <c r="X109" s="29">
        <f t="shared" si="7"/>
        <v>0</v>
      </c>
      <c r="Y109" s="26"/>
      <c r="Z109" s="27" t="e">
        <f>#REF!/1000</f>
        <v>#REF!</v>
      </c>
      <c r="AA109" s="27" t="e">
        <f>#REF!/1000</f>
        <v>#REF!</v>
      </c>
      <c r="AB109" s="27" t="e">
        <f>#REF!/1000</f>
        <v>#REF!</v>
      </c>
      <c r="AC109" s="27" t="e">
        <f>#REF!/1000</f>
        <v>#REF!</v>
      </c>
      <c r="AE109" s="18" t="e">
        <f>#REF!/1000</f>
        <v>#REF!</v>
      </c>
      <c r="AF109" s="18" t="e">
        <f>#REF!/1000</f>
        <v>#REF!</v>
      </c>
      <c r="AG109" s="18" t="e">
        <f>#REF!/1000</f>
        <v>#REF!</v>
      </c>
      <c r="AH109" s="18" t="e">
        <f>#REF!/1000</f>
        <v>#REF!</v>
      </c>
    </row>
    <row r="110" spans="1:34" s="28" customFormat="1">
      <c r="A110" s="19" t="s">
        <v>425</v>
      </c>
      <c r="B110" s="19">
        <v>644</v>
      </c>
      <c r="C110" s="19">
        <v>212</v>
      </c>
      <c r="D110" s="19">
        <v>303</v>
      </c>
      <c r="E110" s="19" t="s">
        <v>77</v>
      </c>
      <c r="F110" s="20">
        <v>317324</v>
      </c>
      <c r="G110" s="20">
        <v>367462</v>
      </c>
      <c r="H110" s="21">
        <v>50.137999999999998</v>
      </c>
      <c r="I110" s="22">
        <v>4</v>
      </c>
      <c r="J110" s="22" t="s">
        <v>405</v>
      </c>
      <c r="K110" s="23">
        <v>41913</v>
      </c>
      <c r="L110" s="24" t="s">
        <v>409</v>
      </c>
      <c r="M110" s="39">
        <v>2.6342500000000002</v>
      </c>
      <c r="N110" s="47">
        <v>6.8901300000000001</v>
      </c>
      <c r="O110" s="47">
        <v>1.1354500000000001</v>
      </c>
      <c r="P110" s="47">
        <v>2.96</v>
      </c>
      <c r="Q110" s="47">
        <v>0</v>
      </c>
      <c r="R110" s="29">
        <f t="shared" si="4"/>
        <v>1.6867730777340255E-3</v>
      </c>
      <c r="S110" s="47">
        <v>3.89</v>
      </c>
      <c r="T110" s="47">
        <f t="shared" si="5"/>
        <v>2.2167389433734325E-3</v>
      </c>
      <c r="U110" s="47">
        <v>364.33</v>
      </c>
      <c r="V110" s="29">
        <f t="shared" si="6"/>
        <v>0.20761555250366132</v>
      </c>
      <c r="W110" s="47">
        <v>0</v>
      </c>
      <c r="X110" s="29">
        <f t="shared" si="7"/>
        <v>0</v>
      </c>
      <c r="Y110" s="26"/>
      <c r="Z110" s="27" t="e">
        <f>#REF!/1000</f>
        <v>#REF!</v>
      </c>
      <c r="AA110" s="27" t="e">
        <f>#REF!/1000</f>
        <v>#REF!</v>
      </c>
      <c r="AB110" s="27" t="e">
        <f>#REF!/1000</f>
        <v>#REF!</v>
      </c>
      <c r="AC110" s="27" t="e">
        <f>#REF!/1000</f>
        <v>#REF!</v>
      </c>
      <c r="AE110" s="18" t="e">
        <f>#REF!/1000</f>
        <v>#REF!</v>
      </c>
      <c r="AF110" s="18" t="e">
        <f>#REF!/1000</f>
        <v>#REF!</v>
      </c>
      <c r="AG110" s="18" t="e">
        <f>#REF!/1000</f>
        <v>#REF!</v>
      </c>
      <c r="AH110" s="18" t="e">
        <f>#REF!/1000</f>
        <v>#REF!</v>
      </c>
    </row>
    <row r="111" spans="1:34" s="28" customFormat="1">
      <c r="A111" s="19" t="s">
        <v>425</v>
      </c>
      <c r="B111" s="19">
        <v>644</v>
      </c>
      <c r="C111" s="19">
        <v>212</v>
      </c>
      <c r="D111" s="19">
        <v>303</v>
      </c>
      <c r="E111" s="19" t="s">
        <v>77</v>
      </c>
      <c r="F111" s="20">
        <v>367462</v>
      </c>
      <c r="G111" s="20">
        <v>317324</v>
      </c>
      <c r="H111" s="21">
        <v>50.137999999999998</v>
      </c>
      <c r="I111" s="22">
        <v>4</v>
      </c>
      <c r="J111" s="22" t="s">
        <v>406</v>
      </c>
      <c r="K111" s="23">
        <v>41913</v>
      </c>
      <c r="L111" s="24" t="s">
        <v>409</v>
      </c>
      <c r="M111" s="39">
        <v>2.3365499999999999</v>
      </c>
      <c r="N111" s="47">
        <v>5.1487400000000001</v>
      </c>
      <c r="O111" s="47">
        <v>1.0691600000000001</v>
      </c>
      <c r="P111" s="47">
        <v>285.82</v>
      </c>
      <c r="Q111" s="47">
        <v>295</v>
      </c>
      <c r="R111" s="29">
        <f t="shared" si="4"/>
        <v>0.24692990204179319</v>
      </c>
      <c r="S111" s="47">
        <v>15.14</v>
      </c>
      <c r="T111" s="47">
        <f t="shared" si="5"/>
        <v>8.6276163503017384E-3</v>
      </c>
      <c r="U111" s="47">
        <v>0</v>
      </c>
      <c r="V111" s="29">
        <f t="shared" si="6"/>
        <v>0</v>
      </c>
      <c r="W111" s="47">
        <v>0</v>
      </c>
      <c r="X111" s="29">
        <f t="shared" si="7"/>
        <v>0</v>
      </c>
      <c r="Y111" s="26"/>
      <c r="Z111" s="27" t="e">
        <f>#REF!/1000</f>
        <v>#REF!</v>
      </c>
      <c r="AA111" s="27" t="e">
        <f>#REF!/1000</f>
        <v>#REF!</v>
      </c>
      <c r="AB111" s="27" t="e">
        <f>#REF!/1000</f>
        <v>#REF!</v>
      </c>
      <c r="AC111" s="27" t="e">
        <f>#REF!/1000</f>
        <v>#REF!</v>
      </c>
      <c r="AE111" s="18" t="e">
        <f>#REF!/1000</f>
        <v>#REF!</v>
      </c>
      <c r="AF111" s="18" t="e">
        <f>#REF!/1000</f>
        <v>#REF!</v>
      </c>
      <c r="AG111" s="18" t="e">
        <f>#REF!/1000</f>
        <v>#REF!</v>
      </c>
      <c r="AH111" s="18" t="e">
        <f>#REF!/1000</f>
        <v>#REF!</v>
      </c>
    </row>
    <row r="112" spans="1:34" s="28" customFormat="1">
      <c r="A112" s="19" t="s">
        <v>425</v>
      </c>
      <c r="B112" s="19">
        <v>644</v>
      </c>
      <c r="C112" s="19">
        <v>212</v>
      </c>
      <c r="D112" s="19">
        <v>304</v>
      </c>
      <c r="E112" s="19" t="s">
        <v>78</v>
      </c>
      <c r="F112" s="20">
        <v>369739</v>
      </c>
      <c r="G112" s="20">
        <v>374196</v>
      </c>
      <c r="H112" s="21">
        <v>4.4569999999999999</v>
      </c>
      <c r="I112" s="22">
        <v>4</v>
      </c>
      <c r="J112" s="22" t="s">
        <v>405</v>
      </c>
      <c r="K112" s="23">
        <v>41913</v>
      </c>
      <c r="L112" s="24" t="s">
        <v>409</v>
      </c>
      <c r="M112" s="39">
        <v>2.97322</v>
      </c>
      <c r="N112" s="47">
        <v>2.6581800000000002</v>
      </c>
      <c r="O112" s="47">
        <v>1.0075400000000001</v>
      </c>
      <c r="P112" s="47">
        <v>0</v>
      </c>
      <c r="Q112" s="47">
        <v>1</v>
      </c>
      <c r="R112" s="29">
        <f t="shared" si="4"/>
        <v>3.2052309368890033E-3</v>
      </c>
      <c r="S112" s="47">
        <v>0</v>
      </c>
      <c r="T112" s="47">
        <f t="shared" si="5"/>
        <v>0</v>
      </c>
      <c r="U112" s="47">
        <v>14.24</v>
      </c>
      <c r="V112" s="29">
        <f t="shared" si="6"/>
        <v>9.1284977082598806E-2</v>
      </c>
      <c r="W112" s="47">
        <v>0</v>
      </c>
      <c r="X112" s="29">
        <f t="shared" si="7"/>
        <v>0</v>
      </c>
      <c r="Y112" s="26"/>
      <c r="Z112" s="27" t="e">
        <f>#REF!/1000</f>
        <v>#REF!</v>
      </c>
      <c r="AA112" s="27" t="e">
        <f>#REF!/1000</f>
        <v>#REF!</v>
      </c>
      <c r="AB112" s="27" t="e">
        <f>#REF!/1000</f>
        <v>#REF!</v>
      </c>
      <c r="AC112" s="27" t="e">
        <f>#REF!/1000</f>
        <v>#REF!</v>
      </c>
      <c r="AE112" s="18" t="e">
        <f>#REF!/1000</f>
        <v>#REF!</v>
      </c>
      <c r="AF112" s="18" t="e">
        <f>#REF!/1000</f>
        <v>#REF!</v>
      </c>
      <c r="AG112" s="18" t="e">
        <f>#REF!/1000</f>
        <v>#REF!</v>
      </c>
      <c r="AH112" s="18" t="e">
        <f>#REF!/1000</f>
        <v>#REF!</v>
      </c>
    </row>
    <row r="113" spans="1:34" s="28" customFormat="1">
      <c r="A113" s="19" t="s">
        <v>425</v>
      </c>
      <c r="B113" s="19">
        <v>644</v>
      </c>
      <c r="C113" s="19">
        <v>212</v>
      </c>
      <c r="D113" s="19">
        <v>304</v>
      </c>
      <c r="E113" s="19" t="s">
        <v>78</v>
      </c>
      <c r="F113" s="20">
        <v>374196</v>
      </c>
      <c r="G113" s="20">
        <v>369739</v>
      </c>
      <c r="H113" s="21">
        <v>4.4569999999999999</v>
      </c>
      <c r="I113" s="22">
        <v>4</v>
      </c>
      <c r="J113" s="22" t="s">
        <v>406</v>
      </c>
      <c r="K113" s="23">
        <v>41913</v>
      </c>
      <c r="L113" s="24" t="s">
        <v>409</v>
      </c>
      <c r="M113" s="39">
        <v>3.1813099999999999</v>
      </c>
      <c r="N113" s="47">
        <v>3.1151800000000001</v>
      </c>
      <c r="O113" s="47">
        <v>1.09598</v>
      </c>
      <c r="P113" s="47">
        <v>0</v>
      </c>
      <c r="Q113" s="47">
        <v>6</v>
      </c>
      <c r="R113" s="29">
        <f t="shared" si="4"/>
        <v>1.9231385621334019E-2</v>
      </c>
      <c r="S113" s="47">
        <v>0</v>
      </c>
      <c r="T113" s="47">
        <f t="shared" si="5"/>
        <v>0</v>
      </c>
      <c r="U113" s="47">
        <v>2.67</v>
      </c>
      <c r="V113" s="29">
        <f t="shared" si="6"/>
        <v>1.7115933202987276E-2</v>
      </c>
      <c r="W113" s="47">
        <v>0</v>
      </c>
      <c r="X113" s="29">
        <f t="shared" si="7"/>
        <v>0</v>
      </c>
      <c r="Y113" s="26"/>
      <c r="Z113" s="27" t="e">
        <f>#REF!/1000</f>
        <v>#REF!</v>
      </c>
      <c r="AA113" s="27" t="e">
        <f>#REF!/1000</f>
        <v>#REF!</v>
      </c>
      <c r="AB113" s="27" t="e">
        <f>#REF!/1000</f>
        <v>#REF!</v>
      </c>
      <c r="AC113" s="27" t="e">
        <f>#REF!/1000</f>
        <v>#REF!</v>
      </c>
      <c r="AE113" s="18" t="e">
        <f>#REF!/1000</f>
        <v>#REF!</v>
      </c>
      <c r="AF113" s="18" t="e">
        <f>#REF!/1000</f>
        <v>#REF!</v>
      </c>
      <c r="AG113" s="18" t="e">
        <f>#REF!/1000</f>
        <v>#REF!</v>
      </c>
      <c r="AH113" s="18" t="e">
        <f>#REF!/1000</f>
        <v>#REF!</v>
      </c>
    </row>
    <row r="114" spans="1:34" s="28" customFormat="1">
      <c r="A114" s="19" t="s">
        <v>425</v>
      </c>
      <c r="B114" s="19">
        <v>644</v>
      </c>
      <c r="C114" s="19">
        <v>212</v>
      </c>
      <c r="D114" s="19">
        <v>305</v>
      </c>
      <c r="E114" s="19" t="s">
        <v>79</v>
      </c>
      <c r="F114" s="20">
        <v>374196</v>
      </c>
      <c r="G114" s="20">
        <v>389416</v>
      </c>
      <c r="H114" s="21">
        <v>15.22</v>
      </c>
      <c r="I114" s="22">
        <v>2</v>
      </c>
      <c r="J114" s="22" t="s">
        <v>407</v>
      </c>
      <c r="K114" s="23">
        <v>41913</v>
      </c>
      <c r="L114" s="24" t="s">
        <v>409</v>
      </c>
      <c r="M114" s="39">
        <v>2.3146800000000001</v>
      </c>
      <c r="N114" s="47">
        <v>4.2366599999999996</v>
      </c>
      <c r="O114" s="47">
        <v>1.1776500000000001</v>
      </c>
      <c r="P114" s="47">
        <v>7.44</v>
      </c>
      <c r="Q114" s="47">
        <v>0</v>
      </c>
      <c r="R114" s="29">
        <f t="shared" si="4"/>
        <v>1.396658532006758E-2</v>
      </c>
      <c r="S114" s="47">
        <v>2.83</v>
      </c>
      <c r="T114" s="47">
        <f t="shared" si="5"/>
        <v>5.3125586634128032E-3</v>
      </c>
      <c r="U114" s="47">
        <v>146.33000000000001</v>
      </c>
      <c r="V114" s="29">
        <f t="shared" si="6"/>
        <v>0.274694950253426</v>
      </c>
      <c r="W114" s="47">
        <v>0</v>
      </c>
      <c r="X114" s="29">
        <f t="shared" si="7"/>
        <v>0</v>
      </c>
      <c r="Y114" s="26"/>
      <c r="Z114" s="27" t="e">
        <f>#REF!/1000</f>
        <v>#REF!</v>
      </c>
      <c r="AA114" s="27" t="e">
        <f>#REF!/1000</f>
        <v>#REF!</v>
      </c>
      <c r="AB114" s="27" t="e">
        <f>#REF!/1000</f>
        <v>#REF!</v>
      </c>
      <c r="AC114" s="27" t="e">
        <f>#REF!/1000</f>
        <v>#REF!</v>
      </c>
      <c r="AE114" s="18" t="e">
        <f>#REF!/1000</f>
        <v>#REF!</v>
      </c>
      <c r="AF114" s="18" t="e">
        <f>#REF!/1000</f>
        <v>#REF!</v>
      </c>
      <c r="AG114" s="18" t="e">
        <f>#REF!/1000</f>
        <v>#REF!</v>
      </c>
      <c r="AH114" s="18" t="e">
        <f>#REF!/1000</f>
        <v>#REF!</v>
      </c>
    </row>
    <row r="115" spans="1:34" s="28" customFormat="1">
      <c r="A115" s="19" t="s">
        <v>425</v>
      </c>
      <c r="B115" s="19">
        <v>644</v>
      </c>
      <c r="C115" s="19">
        <v>223</v>
      </c>
      <c r="D115" s="19">
        <v>200</v>
      </c>
      <c r="E115" s="19" t="s">
        <v>80</v>
      </c>
      <c r="F115" s="20">
        <v>42807</v>
      </c>
      <c r="G115" s="20">
        <v>65780</v>
      </c>
      <c r="H115" s="21">
        <v>22.972999999999999</v>
      </c>
      <c r="I115" s="22">
        <v>2</v>
      </c>
      <c r="J115" s="22" t="s">
        <v>407</v>
      </c>
      <c r="K115" s="23">
        <v>41913</v>
      </c>
      <c r="L115" s="24" t="s">
        <v>409</v>
      </c>
      <c r="M115" s="39">
        <v>2.15571</v>
      </c>
      <c r="N115" s="47">
        <v>3.6096499999999998</v>
      </c>
      <c r="O115" s="47">
        <v>1.1249400000000001</v>
      </c>
      <c r="P115" s="47">
        <v>0</v>
      </c>
      <c r="Q115" s="47">
        <v>58</v>
      </c>
      <c r="R115" s="29">
        <f t="shared" si="4"/>
        <v>3.6067184458774597E-2</v>
      </c>
      <c r="S115" s="47">
        <v>2.09</v>
      </c>
      <c r="T115" s="47">
        <f t="shared" si="5"/>
        <v>2.5993246730634102E-3</v>
      </c>
      <c r="U115" s="47">
        <v>0</v>
      </c>
      <c r="V115" s="29">
        <f t="shared" si="6"/>
        <v>0</v>
      </c>
      <c r="W115" s="47">
        <v>0</v>
      </c>
      <c r="X115" s="29">
        <f t="shared" si="7"/>
        <v>0</v>
      </c>
      <c r="Y115" s="26"/>
      <c r="Z115" s="27" t="e">
        <f>#REF!/1000</f>
        <v>#REF!</v>
      </c>
      <c r="AA115" s="27" t="e">
        <f>#REF!/1000</f>
        <v>#REF!</v>
      </c>
      <c r="AB115" s="27" t="e">
        <f>#REF!/1000</f>
        <v>#REF!</v>
      </c>
      <c r="AC115" s="27" t="e">
        <f>#REF!/1000</f>
        <v>#REF!</v>
      </c>
      <c r="AE115" s="18" t="e">
        <f>#REF!/1000</f>
        <v>#REF!</v>
      </c>
      <c r="AF115" s="18" t="e">
        <f>#REF!/1000</f>
        <v>#REF!</v>
      </c>
      <c r="AG115" s="18" t="e">
        <f>#REF!/1000</f>
        <v>#REF!</v>
      </c>
      <c r="AH115" s="18" t="e">
        <f>#REF!/1000</f>
        <v>#REF!</v>
      </c>
    </row>
    <row r="116" spans="1:34" s="28" customFormat="1">
      <c r="A116" s="19" t="s">
        <v>425</v>
      </c>
      <c r="B116" s="19">
        <v>644</v>
      </c>
      <c r="C116" s="19">
        <v>240</v>
      </c>
      <c r="D116" s="19">
        <v>100</v>
      </c>
      <c r="E116" s="19" t="s">
        <v>81</v>
      </c>
      <c r="F116" s="20">
        <v>9089</v>
      </c>
      <c r="G116" s="20">
        <v>0</v>
      </c>
      <c r="H116" s="21">
        <v>9.0890000000000004</v>
      </c>
      <c r="I116" s="22">
        <v>4</v>
      </c>
      <c r="J116" s="22" t="s">
        <v>406</v>
      </c>
      <c r="K116" s="23">
        <v>41912</v>
      </c>
      <c r="L116" s="24" t="s">
        <v>409</v>
      </c>
      <c r="M116" s="39">
        <v>1.9241999999999999</v>
      </c>
      <c r="N116" s="47">
        <v>3.1071300000000002</v>
      </c>
      <c r="O116" s="47">
        <v>1.0128200000000001</v>
      </c>
      <c r="P116" s="47">
        <v>0</v>
      </c>
      <c r="Q116" s="47">
        <v>138</v>
      </c>
      <c r="R116" s="29">
        <f t="shared" si="4"/>
        <v>0.21690269242255156</v>
      </c>
      <c r="S116" s="47">
        <v>18.73</v>
      </c>
      <c r="T116" s="47">
        <f t="shared" si="5"/>
        <v>5.8878078682237552E-2</v>
      </c>
      <c r="U116" s="47">
        <v>70.78</v>
      </c>
      <c r="V116" s="29">
        <f t="shared" si="6"/>
        <v>0.22249815318359711</v>
      </c>
      <c r="W116" s="47">
        <v>0</v>
      </c>
      <c r="X116" s="29">
        <f t="shared" si="7"/>
        <v>0</v>
      </c>
      <c r="Y116" s="26"/>
      <c r="Z116" s="27" t="e">
        <f>#REF!/1000</f>
        <v>#REF!</v>
      </c>
      <c r="AA116" s="27" t="e">
        <f>#REF!/1000</f>
        <v>#REF!</v>
      </c>
      <c r="AB116" s="27" t="e">
        <f>#REF!/1000</f>
        <v>#REF!</v>
      </c>
      <c r="AC116" s="27" t="e">
        <f>#REF!/1000</f>
        <v>#REF!</v>
      </c>
      <c r="AE116" s="18" t="e">
        <f>#REF!/1000</f>
        <v>#REF!</v>
      </c>
      <c r="AF116" s="18" t="e">
        <f>#REF!/1000</f>
        <v>#REF!</v>
      </c>
      <c r="AG116" s="18" t="e">
        <f>#REF!/1000</f>
        <v>#REF!</v>
      </c>
      <c r="AH116" s="18" t="e">
        <f>#REF!/1000</f>
        <v>#REF!</v>
      </c>
    </row>
    <row r="117" spans="1:34" s="28" customFormat="1">
      <c r="A117" s="19" t="s">
        <v>425</v>
      </c>
      <c r="B117" s="19">
        <v>644</v>
      </c>
      <c r="C117" s="19">
        <v>240</v>
      </c>
      <c r="D117" s="19">
        <v>100</v>
      </c>
      <c r="E117" s="19" t="s">
        <v>81</v>
      </c>
      <c r="F117" s="20">
        <v>0</v>
      </c>
      <c r="G117" s="20">
        <v>9089</v>
      </c>
      <c r="H117" s="21">
        <v>9.0890000000000004</v>
      </c>
      <c r="I117" s="22">
        <v>4</v>
      </c>
      <c r="J117" s="22" t="s">
        <v>405</v>
      </c>
      <c r="K117" s="23">
        <v>41912</v>
      </c>
      <c r="L117" s="24" t="s">
        <v>409</v>
      </c>
      <c r="M117" s="39">
        <v>2.1456900000000001</v>
      </c>
      <c r="N117" s="47">
        <v>4.3228600000000004</v>
      </c>
      <c r="O117" s="47">
        <v>1.0271399999999999</v>
      </c>
      <c r="P117" s="47">
        <v>0</v>
      </c>
      <c r="Q117" s="47">
        <v>117</v>
      </c>
      <c r="R117" s="29">
        <f t="shared" si="4"/>
        <v>0.1838957609669459</v>
      </c>
      <c r="S117" s="47">
        <v>13.11</v>
      </c>
      <c r="T117" s="47">
        <f t="shared" si="5"/>
        <v>4.1211511560284797E-2</v>
      </c>
      <c r="U117" s="47">
        <v>349.38</v>
      </c>
      <c r="V117" s="29">
        <f t="shared" si="6"/>
        <v>1.0982820678056675</v>
      </c>
      <c r="W117" s="47">
        <v>0</v>
      </c>
      <c r="X117" s="29">
        <f t="shared" si="7"/>
        <v>0</v>
      </c>
      <c r="Y117" s="26"/>
      <c r="Z117" s="27" t="e">
        <f>#REF!/1000</f>
        <v>#REF!</v>
      </c>
      <c r="AA117" s="27" t="e">
        <f>#REF!/1000</f>
        <v>#REF!</v>
      </c>
      <c r="AB117" s="27" t="e">
        <f>#REF!/1000</f>
        <v>#REF!</v>
      </c>
      <c r="AC117" s="27" t="e">
        <f>#REF!/1000</f>
        <v>#REF!</v>
      </c>
      <c r="AE117" s="18" t="e">
        <f>#REF!/1000</f>
        <v>#REF!</v>
      </c>
      <c r="AF117" s="18" t="e">
        <f>#REF!/1000</f>
        <v>#REF!</v>
      </c>
      <c r="AG117" s="18" t="e">
        <f>#REF!/1000</f>
        <v>#REF!</v>
      </c>
      <c r="AH117" s="18" t="e">
        <f>#REF!/1000</f>
        <v>#REF!</v>
      </c>
    </row>
    <row r="118" spans="1:34" s="28" customFormat="1">
      <c r="A118" s="19" t="s">
        <v>425</v>
      </c>
      <c r="B118" s="19">
        <v>644</v>
      </c>
      <c r="C118" s="19">
        <v>295</v>
      </c>
      <c r="D118" s="19">
        <v>100</v>
      </c>
      <c r="E118" s="19" t="s">
        <v>82</v>
      </c>
      <c r="F118" s="20">
        <v>0</v>
      </c>
      <c r="G118" s="20">
        <v>1400</v>
      </c>
      <c r="H118" s="21">
        <v>1.4</v>
      </c>
      <c r="I118" s="22">
        <v>4</v>
      </c>
      <c r="J118" s="22" t="s">
        <v>405</v>
      </c>
      <c r="K118" s="23">
        <v>41912</v>
      </c>
      <c r="L118" s="24" t="s">
        <v>409</v>
      </c>
      <c r="M118" s="39">
        <v>2.8156099999999999</v>
      </c>
      <c r="N118" s="47">
        <v>2.26911</v>
      </c>
      <c r="O118" s="47">
        <v>0.98303600000000002</v>
      </c>
      <c r="P118" s="47">
        <v>0</v>
      </c>
      <c r="Q118" s="47">
        <v>9</v>
      </c>
      <c r="R118" s="29">
        <f t="shared" si="4"/>
        <v>9.183673469387757E-2</v>
      </c>
      <c r="S118" s="47">
        <v>0.26</v>
      </c>
      <c r="T118" s="47">
        <f t="shared" si="5"/>
        <v>5.306122448979593E-3</v>
      </c>
      <c r="U118" s="47">
        <v>0</v>
      </c>
      <c r="V118" s="29">
        <f t="shared" si="6"/>
        <v>0</v>
      </c>
      <c r="W118" s="47">
        <v>0</v>
      </c>
      <c r="X118" s="29">
        <f t="shared" si="7"/>
        <v>0</v>
      </c>
      <c r="Y118" s="26"/>
      <c r="Z118" s="27" t="e">
        <f>#REF!/1000</f>
        <v>#REF!</v>
      </c>
      <c r="AA118" s="27" t="e">
        <f>#REF!/1000</f>
        <v>#REF!</v>
      </c>
      <c r="AB118" s="27" t="e">
        <f>#REF!/1000</f>
        <v>#REF!</v>
      </c>
      <c r="AC118" s="27" t="e">
        <f>#REF!/1000</f>
        <v>#REF!</v>
      </c>
      <c r="AE118" s="18" t="e">
        <f>#REF!/1000</f>
        <v>#REF!</v>
      </c>
      <c r="AF118" s="18" t="e">
        <f>#REF!/1000</f>
        <v>#REF!</v>
      </c>
      <c r="AG118" s="18" t="e">
        <f>#REF!/1000</f>
        <v>#REF!</v>
      </c>
      <c r="AH118" s="18" t="e">
        <f>#REF!/1000</f>
        <v>#REF!</v>
      </c>
    </row>
    <row r="119" spans="1:34" s="28" customFormat="1">
      <c r="A119" s="19" t="s">
        <v>425</v>
      </c>
      <c r="B119" s="19">
        <v>644</v>
      </c>
      <c r="C119" s="19">
        <v>295</v>
      </c>
      <c r="D119" s="19">
        <v>100</v>
      </c>
      <c r="E119" s="19" t="s">
        <v>82</v>
      </c>
      <c r="F119" s="20">
        <v>1400</v>
      </c>
      <c r="G119" s="20">
        <v>0</v>
      </c>
      <c r="H119" s="21">
        <v>1.4</v>
      </c>
      <c r="I119" s="22">
        <v>4</v>
      </c>
      <c r="J119" s="22" t="s">
        <v>406</v>
      </c>
      <c r="K119" s="23">
        <v>41912</v>
      </c>
      <c r="L119" s="24" t="s">
        <v>409</v>
      </c>
      <c r="M119" s="39">
        <v>2.92056</v>
      </c>
      <c r="N119" s="47">
        <v>2.0633300000000001</v>
      </c>
      <c r="O119" s="47">
        <v>0.98351900000000003</v>
      </c>
      <c r="P119" s="47">
        <v>0</v>
      </c>
      <c r="Q119" s="47">
        <v>0</v>
      </c>
      <c r="R119" s="29">
        <f t="shared" si="4"/>
        <v>0</v>
      </c>
      <c r="S119" s="47">
        <v>1.02</v>
      </c>
      <c r="T119" s="47">
        <f t="shared" si="5"/>
        <v>2.0816326530612248E-2</v>
      </c>
      <c r="U119" s="47">
        <v>0</v>
      </c>
      <c r="V119" s="29">
        <f t="shared" si="6"/>
        <v>0</v>
      </c>
      <c r="W119" s="47">
        <v>0</v>
      </c>
      <c r="X119" s="29">
        <f t="shared" si="7"/>
        <v>0</v>
      </c>
      <c r="Y119" s="26"/>
      <c r="Z119" s="27" t="e">
        <f>#REF!/1000</f>
        <v>#REF!</v>
      </c>
      <c r="AA119" s="27" t="e">
        <f>#REF!/1000</f>
        <v>#REF!</v>
      </c>
      <c r="AB119" s="27" t="e">
        <f>#REF!/1000</f>
        <v>#REF!</v>
      </c>
      <c r="AC119" s="27" t="e">
        <f>#REF!/1000</f>
        <v>#REF!</v>
      </c>
      <c r="AE119" s="18" t="e">
        <f>#REF!/1000</f>
        <v>#REF!</v>
      </c>
      <c r="AF119" s="18" t="e">
        <f>#REF!/1000</f>
        <v>#REF!</v>
      </c>
      <c r="AG119" s="18" t="e">
        <f>#REF!/1000</f>
        <v>#REF!</v>
      </c>
      <c r="AH119" s="18" t="e">
        <f>#REF!/1000</f>
        <v>#REF!</v>
      </c>
    </row>
    <row r="120" spans="1:34" s="28" customFormat="1">
      <c r="A120" s="19" t="s">
        <v>425</v>
      </c>
      <c r="B120" s="19">
        <v>644</v>
      </c>
      <c r="C120" s="19">
        <v>2033</v>
      </c>
      <c r="D120" s="19">
        <v>101</v>
      </c>
      <c r="E120" s="19" t="s">
        <v>83</v>
      </c>
      <c r="F120" s="20">
        <v>0</v>
      </c>
      <c r="G120" s="20">
        <v>21000</v>
      </c>
      <c r="H120" s="21">
        <v>21</v>
      </c>
      <c r="I120" s="22">
        <v>2</v>
      </c>
      <c r="J120" s="22" t="s">
        <v>407</v>
      </c>
      <c r="K120" s="23">
        <v>41913</v>
      </c>
      <c r="L120" s="24" t="s">
        <v>409</v>
      </c>
      <c r="M120" s="39">
        <v>2.0891500000000001</v>
      </c>
      <c r="N120" s="47">
        <v>3.0991200000000001</v>
      </c>
      <c r="O120" s="47">
        <v>1.1446099999999999</v>
      </c>
      <c r="P120" s="47">
        <v>165.04</v>
      </c>
      <c r="Q120" s="47">
        <v>0</v>
      </c>
      <c r="R120" s="29">
        <f t="shared" si="4"/>
        <v>0.22454421768707483</v>
      </c>
      <c r="S120" s="47">
        <v>0</v>
      </c>
      <c r="T120" s="47">
        <f t="shared" si="5"/>
        <v>0</v>
      </c>
      <c r="U120" s="47">
        <v>22.88</v>
      </c>
      <c r="V120" s="29">
        <f t="shared" si="6"/>
        <v>3.1129251700680274E-2</v>
      </c>
      <c r="W120" s="47">
        <v>0</v>
      </c>
      <c r="X120" s="29">
        <f t="shared" si="7"/>
        <v>0</v>
      </c>
      <c r="Y120" s="26"/>
      <c r="Z120" s="27" t="e">
        <f>#REF!/1000</f>
        <v>#REF!</v>
      </c>
      <c r="AA120" s="27" t="e">
        <f>#REF!/1000</f>
        <v>#REF!</v>
      </c>
      <c r="AB120" s="27" t="e">
        <f>#REF!/1000</f>
        <v>#REF!</v>
      </c>
      <c r="AC120" s="27" t="e">
        <f>#REF!/1000</f>
        <v>#REF!</v>
      </c>
      <c r="AE120" s="18" t="e">
        <f>#REF!/1000</f>
        <v>#REF!</v>
      </c>
      <c r="AF120" s="18" t="e">
        <f>#REF!/1000</f>
        <v>#REF!</v>
      </c>
      <c r="AG120" s="18" t="e">
        <f>#REF!/1000</f>
        <v>#REF!</v>
      </c>
      <c r="AH120" s="18" t="e">
        <f>#REF!/1000</f>
        <v>#REF!</v>
      </c>
    </row>
    <row r="121" spans="1:34" s="28" customFormat="1">
      <c r="A121" s="19" t="s">
        <v>425</v>
      </c>
      <c r="B121" s="19">
        <v>644</v>
      </c>
      <c r="C121" s="19">
        <v>2033</v>
      </c>
      <c r="D121" s="19">
        <v>102</v>
      </c>
      <c r="E121" s="19" t="s">
        <v>84</v>
      </c>
      <c r="F121" s="20">
        <v>21000</v>
      </c>
      <c r="G121" s="20">
        <v>56863</v>
      </c>
      <c r="H121" s="21">
        <v>35.863</v>
      </c>
      <c r="I121" s="22">
        <v>2</v>
      </c>
      <c r="J121" s="22" t="s">
        <v>407</v>
      </c>
      <c r="K121" s="23">
        <v>41913</v>
      </c>
      <c r="L121" s="24" t="s">
        <v>409</v>
      </c>
      <c r="M121" s="39">
        <v>2.2773099999999999</v>
      </c>
      <c r="N121" s="47">
        <v>2.6209199999999999</v>
      </c>
      <c r="O121" s="47">
        <v>1.19967</v>
      </c>
      <c r="P121" s="47">
        <v>0</v>
      </c>
      <c r="Q121" s="47">
        <v>365</v>
      </c>
      <c r="R121" s="29">
        <f t="shared" si="4"/>
        <v>0.14539457698144925</v>
      </c>
      <c r="S121" s="47">
        <v>0</v>
      </c>
      <c r="T121" s="47">
        <f t="shared" si="5"/>
        <v>0</v>
      </c>
      <c r="U121" s="47">
        <v>8.7100000000000009</v>
      </c>
      <c r="V121" s="29">
        <f t="shared" si="6"/>
        <v>6.9391055644297157E-3</v>
      </c>
      <c r="W121" s="47">
        <v>0</v>
      </c>
      <c r="X121" s="29">
        <f t="shared" si="7"/>
        <v>0</v>
      </c>
      <c r="Y121" s="26"/>
      <c r="Z121" s="27" t="e">
        <f>#REF!/1000</f>
        <v>#REF!</v>
      </c>
      <c r="AA121" s="27" t="e">
        <f>#REF!/1000</f>
        <v>#REF!</v>
      </c>
      <c r="AB121" s="27" t="e">
        <f>#REF!/1000</f>
        <v>#REF!</v>
      </c>
      <c r="AC121" s="27" t="e">
        <f>#REF!/1000</f>
        <v>#REF!</v>
      </c>
      <c r="AE121" s="18" t="e">
        <f>#REF!/1000</f>
        <v>#REF!</v>
      </c>
      <c r="AF121" s="18" t="e">
        <f>#REF!/1000</f>
        <v>#REF!</v>
      </c>
      <c r="AG121" s="18" t="e">
        <f>#REF!/1000</f>
        <v>#REF!</v>
      </c>
      <c r="AH121" s="18" t="e">
        <f>#REF!/1000</f>
        <v>#REF!</v>
      </c>
    </row>
    <row r="122" spans="1:34" s="28" customFormat="1">
      <c r="A122" s="19" t="s">
        <v>425</v>
      </c>
      <c r="B122" s="19">
        <v>644</v>
      </c>
      <c r="C122" s="19">
        <v>2425</v>
      </c>
      <c r="D122" s="19">
        <v>100</v>
      </c>
      <c r="E122" s="19" t="s">
        <v>85</v>
      </c>
      <c r="F122" s="20">
        <v>5153</v>
      </c>
      <c r="G122" s="20">
        <v>0</v>
      </c>
      <c r="H122" s="21">
        <v>5.1529999999999996</v>
      </c>
      <c r="I122" s="22">
        <v>4</v>
      </c>
      <c r="J122" s="22" t="s">
        <v>406</v>
      </c>
      <c r="K122" s="23">
        <v>41913</v>
      </c>
      <c r="L122" s="24" t="s">
        <v>409</v>
      </c>
      <c r="M122" s="39">
        <v>3.1080700000000001</v>
      </c>
      <c r="N122" s="47">
        <v>3.7809200000000001</v>
      </c>
      <c r="O122" s="47">
        <v>1.1399999999999999</v>
      </c>
      <c r="P122" s="47">
        <v>37.229999999999997</v>
      </c>
      <c r="Q122" s="47">
        <v>227</v>
      </c>
      <c r="R122" s="29">
        <f t="shared" si="4"/>
        <v>0.83574062266086324</v>
      </c>
      <c r="S122" s="47">
        <v>19.829999999999998</v>
      </c>
      <c r="T122" s="47">
        <f t="shared" si="5"/>
        <v>0.10994982118599428</v>
      </c>
      <c r="U122" s="47">
        <v>0</v>
      </c>
      <c r="V122" s="29">
        <f t="shared" si="6"/>
        <v>0</v>
      </c>
      <c r="W122" s="47">
        <v>0</v>
      </c>
      <c r="X122" s="29">
        <f t="shared" si="7"/>
        <v>0</v>
      </c>
      <c r="Y122" s="26"/>
      <c r="Z122" s="27" t="e">
        <f>#REF!/1000</f>
        <v>#REF!</v>
      </c>
      <c r="AA122" s="27" t="e">
        <f>#REF!/1000</f>
        <v>#REF!</v>
      </c>
      <c r="AB122" s="27" t="e">
        <f>#REF!/1000</f>
        <v>#REF!</v>
      </c>
      <c r="AC122" s="27" t="e">
        <f>#REF!/1000</f>
        <v>#REF!</v>
      </c>
      <c r="AE122" s="18" t="e">
        <f>#REF!/1000</f>
        <v>#REF!</v>
      </c>
      <c r="AF122" s="18" t="e">
        <f>#REF!/1000</f>
        <v>#REF!</v>
      </c>
      <c r="AG122" s="18" t="e">
        <f>#REF!/1000</f>
        <v>#REF!</v>
      </c>
      <c r="AH122" s="18" t="e">
        <f>#REF!/1000</f>
        <v>#REF!</v>
      </c>
    </row>
    <row r="123" spans="1:34" s="28" customFormat="1">
      <c r="A123" s="19" t="s">
        <v>425</v>
      </c>
      <c r="B123" s="19">
        <v>644</v>
      </c>
      <c r="C123" s="19">
        <v>2425</v>
      </c>
      <c r="D123" s="19">
        <v>100</v>
      </c>
      <c r="E123" s="19" t="s">
        <v>85</v>
      </c>
      <c r="F123" s="20">
        <v>0</v>
      </c>
      <c r="G123" s="20">
        <v>5153</v>
      </c>
      <c r="H123" s="21">
        <v>5.1529999999999996</v>
      </c>
      <c r="I123" s="22">
        <v>4</v>
      </c>
      <c r="J123" s="22" t="s">
        <v>405</v>
      </c>
      <c r="K123" s="23">
        <v>41913</v>
      </c>
      <c r="L123" s="24" t="s">
        <v>409</v>
      </c>
      <c r="M123" s="39">
        <v>2.9719799999999998</v>
      </c>
      <c r="N123" s="47">
        <v>3.45797</v>
      </c>
      <c r="O123" s="47">
        <v>1.0960700000000001</v>
      </c>
      <c r="P123" s="47">
        <v>33.869999999999997</v>
      </c>
      <c r="Q123" s="47">
        <v>181</v>
      </c>
      <c r="R123" s="29">
        <f t="shared" si="4"/>
        <v>0.68958443070610742</v>
      </c>
      <c r="S123" s="47">
        <v>11.68</v>
      </c>
      <c r="T123" s="47">
        <f t="shared" si="5"/>
        <v>6.4761165479193805E-2</v>
      </c>
      <c r="U123" s="47">
        <v>18.75</v>
      </c>
      <c r="V123" s="29">
        <f t="shared" si="6"/>
        <v>0.1039616312273017</v>
      </c>
      <c r="W123" s="47">
        <v>0</v>
      </c>
      <c r="X123" s="29">
        <f t="shared" si="7"/>
        <v>0</v>
      </c>
      <c r="Y123" s="26"/>
      <c r="Z123" s="27" t="e">
        <f>#REF!/1000</f>
        <v>#REF!</v>
      </c>
      <c r="AA123" s="27" t="e">
        <f>#REF!/1000</f>
        <v>#REF!</v>
      </c>
      <c r="AB123" s="27" t="e">
        <f>#REF!/1000</f>
        <v>#REF!</v>
      </c>
      <c r="AC123" s="27" t="e">
        <f>#REF!/1000</f>
        <v>#REF!</v>
      </c>
      <c r="AE123" s="18" t="e">
        <f>#REF!/1000</f>
        <v>#REF!</v>
      </c>
      <c r="AF123" s="18" t="e">
        <f>#REF!/1000</f>
        <v>#REF!</v>
      </c>
      <c r="AG123" s="18" t="e">
        <f>#REF!/1000</f>
        <v>#REF!</v>
      </c>
      <c r="AH123" s="18" t="e">
        <f>#REF!/1000</f>
        <v>#REF!</v>
      </c>
    </row>
    <row r="124" spans="1:34" s="17" customFormat="1">
      <c r="A124" s="7" t="s">
        <v>426</v>
      </c>
      <c r="B124" s="7">
        <v>646</v>
      </c>
      <c r="C124" s="7">
        <v>2</v>
      </c>
      <c r="D124" s="7">
        <v>700</v>
      </c>
      <c r="E124" s="7" t="s">
        <v>86</v>
      </c>
      <c r="F124" s="8">
        <v>509113</v>
      </c>
      <c r="G124" s="8">
        <v>486306</v>
      </c>
      <c r="H124" s="9">
        <v>22.81</v>
      </c>
      <c r="I124" s="10">
        <v>4</v>
      </c>
      <c r="J124" s="10" t="s">
        <v>406</v>
      </c>
      <c r="K124" s="11">
        <v>41918</v>
      </c>
      <c r="L124" s="12" t="s">
        <v>409</v>
      </c>
      <c r="M124" s="34">
        <v>2.2107399999999999</v>
      </c>
      <c r="N124" s="29">
        <v>6.62805</v>
      </c>
      <c r="O124" s="29">
        <v>1.0899099999999999</v>
      </c>
      <c r="P124" s="29">
        <v>23.359819148936172</v>
      </c>
      <c r="Q124" s="29">
        <v>27.691776595744681</v>
      </c>
      <c r="R124" s="29">
        <f t="shared" si="4"/>
        <v>4.6603253518893356E-2</v>
      </c>
      <c r="S124" s="29">
        <v>24.623393617021275</v>
      </c>
      <c r="T124" s="29">
        <f t="shared" si="5"/>
        <v>3.0842855410560876E-2</v>
      </c>
      <c r="U124" s="29">
        <v>167.97468085106382</v>
      </c>
      <c r="V124" s="29">
        <f t="shared" si="6"/>
        <v>0.21040230581958266</v>
      </c>
      <c r="W124" s="29">
        <v>0</v>
      </c>
      <c r="X124" s="29">
        <f t="shared" si="7"/>
        <v>0</v>
      </c>
      <c r="Y124" s="15"/>
      <c r="Z124" s="16" t="e">
        <f>#REF!/1000</f>
        <v>#REF!</v>
      </c>
      <c r="AA124" s="16" t="e">
        <f>#REF!/1000</f>
        <v>#REF!</v>
      </c>
      <c r="AB124" s="16" t="e">
        <f>#REF!/1000</f>
        <v>#REF!</v>
      </c>
      <c r="AC124" s="16" t="e">
        <f>#REF!/1000</f>
        <v>#REF!</v>
      </c>
      <c r="AE124" s="18" t="e">
        <f>#REF!/1000</f>
        <v>#REF!</v>
      </c>
      <c r="AF124" s="18" t="e">
        <f>#REF!/1000</f>
        <v>#REF!</v>
      </c>
      <c r="AG124" s="18" t="e">
        <f>#REF!/1000</f>
        <v>#REF!</v>
      </c>
      <c r="AH124" s="18" t="e">
        <f>#REF!/1000</f>
        <v>#REF!</v>
      </c>
    </row>
    <row r="125" spans="1:34" s="17" customFormat="1">
      <c r="A125" s="7" t="s">
        <v>426</v>
      </c>
      <c r="B125" s="7">
        <v>646</v>
      </c>
      <c r="C125" s="7">
        <v>2</v>
      </c>
      <c r="D125" s="7">
        <v>700</v>
      </c>
      <c r="E125" s="7" t="s">
        <v>86</v>
      </c>
      <c r="F125" s="8">
        <v>486306</v>
      </c>
      <c r="G125" s="8">
        <v>509113</v>
      </c>
      <c r="H125" s="9">
        <v>22.81</v>
      </c>
      <c r="I125" s="10">
        <v>4</v>
      </c>
      <c r="J125" s="10" t="s">
        <v>405</v>
      </c>
      <c r="K125" s="11">
        <v>41918</v>
      </c>
      <c r="L125" s="12" t="s">
        <v>409</v>
      </c>
      <c r="M125" s="34">
        <v>2.0064700000000002</v>
      </c>
      <c r="N125" s="29">
        <v>6.0598200000000002</v>
      </c>
      <c r="O125" s="29">
        <v>1.2444500000000001</v>
      </c>
      <c r="P125" s="29">
        <v>34.459211111111109</v>
      </c>
      <c r="Q125" s="29">
        <v>40.630333333333333</v>
      </c>
      <c r="R125" s="29">
        <f t="shared" si="4"/>
        <v>6.8609479273223237E-2</v>
      </c>
      <c r="S125" s="29">
        <v>220.62483333333336</v>
      </c>
      <c r="T125" s="29">
        <f t="shared" si="5"/>
        <v>0.27635101563641679</v>
      </c>
      <c r="U125" s="29">
        <v>147.70311111111113</v>
      </c>
      <c r="V125" s="29">
        <f t="shared" si="6"/>
        <v>0.1850104729894296</v>
      </c>
      <c r="W125" s="29">
        <v>0</v>
      </c>
      <c r="X125" s="29">
        <f t="shared" si="7"/>
        <v>0</v>
      </c>
      <c r="Y125" s="15"/>
      <c r="Z125" s="16" t="e">
        <f>#REF!/1000</f>
        <v>#REF!</v>
      </c>
      <c r="AA125" s="16" t="e">
        <f>#REF!/1000</f>
        <v>#REF!</v>
      </c>
      <c r="AB125" s="16" t="e">
        <f>#REF!/1000</f>
        <v>#REF!</v>
      </c>
      <c r="AC125" s="16" t="e">
        <f>#REF!/1000</f>
        <v>#REF!</v>
      </c>
      <c r="AE125" s="18" t="e">
        <f>#REF!/1000</f>
        <v>#REF!</v>
      </c>
      <c r="AF125" s="18" t="e">
        <f>#REF!/1000</f>
        <v>#REF!</v>
      </c>
      <c r="AG125" s="18" t="e">
        <f>#REF!/1000</f>
        <v>#REF!</v>
      </c>
      <c r="AH125" s="18" t="e">
        <f>#REF!/1000</f>
        <v>#REF!</v>
      </c>
    </row>
    <row r="126" spans="1:34" s="17" customFormat="1">
      <c r="A126" s="7" t="s">
        <v>426</v>
      </c>
      <c r="B126" s="7">
        <v>646</v>
      </c>
      <c r="C126" s="7">
        <v>212</v>
      </c>
      <c r="D126" s="7">
        <v>101</v>
      </c>
      <c r="E126" s="7" t="s">
        <v>87</v>
      </c>
      <c r="F126" s="8">
        <v>0</v>
      </c>
      <c r="G126" s="8">
        <v>10000</v>
      </c>
      <c r="H126" s="9">
        <v>10</v>
      </c>
      <c r="I126" s="10">
        <v>4</v>
      </c>
      <c r="J126" s="10" t="s">
        <v>405</v>
      </c>
      <c r="K126" s="11">
        <v>41918</v>
      </c>
      <c r="L126" s="12" t="s">
        <v>409</v>
      </c>
      <c r="M126" s="34">
        <v>2.56881</v>
      </c>
      <c r="N126" s="29">
        <v>10.3452</v>
      </c>
      <c r="O126" s="29">
        <v>1.02963</v>
      </c>
      <c r="P126" s="29">
        <v>1.6964715384615385</v>
      </c>
      <c r="Q126" s="29">
        <v>0</v>
      </c>
      <c r="R126" s="29">
        <f t="shared" si="4"/>
        <v>4.8470615384615381E-3</v>
      </c>
      <c r="S126" s="29">
        <v>12.777369230769231</v>
      </c>
      <c r="T126" s="29">
        <f t="shared" si="5"/>
        <v>3.6506769230769238E-2</v>
      </c>
      <c r="U126" s="29">
        <v>1.312473076923077</v>
      </c>
      <c r="V126" s="29">
        <f t="shared" si="6"/>
        <v>3.7499230769230773E-3</v>
      </c>
      <c r="W126" s="29">
        <v>0</v>
      </c>
      <c r="X126" s="29">
        <f t="shared" si="7"/>
        <v>0</v>
      </c>
      <c r="Y126" s="15"/>
      <c r="Z126" s="16" t="e">
        <f>#REF!/1000</f>
        <v>#REF!</v>
      </c>
      <c r="AA126" s="16" t="e">
        <f>#REF!/1000</f>
        <v>#REF!</v>
      </c>
      <c r="AB126" s="16" t="e">
        <f>#REF!/1000</f>
        <v>#REF!</v>
      </c>
      <c r="AC126" s="16" t="e">
        <f>#REF!/1000</f>
        <v>#REF!</v>
      </c>
      <c r="AE126" s="18" t="e">
        <f>#REF!/1000</f>
        <v>#REF!</v>
      </c>
      <c r="AF126" s="18" t="e">
        <f>#REF!/1000</f>
        <v>#REF!</v>
      </c>
      <c r="AG126" s="18" t="e">
        <f>#REF!/1000</f>
        <v>#REF!</v>
      </c>
      <c r="AH126" s="18" t="e">
        <f>#REF!/1000</f>
        <v>#REF!</v>
      </c>
    </row>
    <row r="127" spans="1:34" s="17" customFormat="1">
      <c r="A127" s="7" t="s">
        <v>426</v>
      </c>
      <c r="B127" s="7">
        <v>646</v>
      </c>
      <c r="C127" s="7">
        <v>212</v>
      </c>
      <c r="D127" s="7">
        <v>101</v>
      </c>
      <c r="E127" s="7" t="s">
        <v>87</v>
      </c>
      <c r="F127" s="8">
        <v>10000</v>
      </c>
      <c r="G127" s="8">
        <v>0</v>
      </c>
      <c r="H127" s="9">
        <v>10</v>
      </c>
      <c r="I127" s="10">
        <v>4</v>
      </c>
      <c r="J127" s="10" t="s">
        <v>406</v>
      </c>
      <c r="K127" s="11">
        <v>41918</v>
      </c>
      <c r="L127" s="12" t="s">
        <v>409</v>
      </c>
      <c r="M127" s="34">
        <v>2.6937500000000001</v>
      </c>
      <c r="N127" s="29">
        <v>9.8783499999999993</v>
      </c>
      <c r="O127" s="29">
        <v>1.08487</v>
      </c>
      <c r="P127" s="29">
        <v>43.514041666666664</v>
      </c>
      <c r="Q127" s="29">
        <v>0.86697333333333326</v>
      </c>
      <c r="R127" s="29">
        <f t="shared" si="4"/>
        <v>0.12556436666666665</v>
      </c>
      <c r="S127" s="29">
        <v>343.32666666666665</v>
      </c>
      <c r="T127" s="29">
        <f t="shared" si="5"/>
        <v>0.98093333333333332</v>
      </c>
      <c r="U127" s="29">
        <v>758.58124999999995</v>
      </c>
      <c r="V127" s="29">
        <f t="shared" si="6"/>
        <v>2.1673749999999998</v>
      </c>
      <c r="W127" s="29">
        <v>0</v>
      </c>
      <c r="X127" s="29">
        <f t="shared" si="7"/>
        <v>0</v>
      </c>
      <c r="Y127" s="15"/>
      <c r="Z127" s="16" t="e">
        <f>#REF!/1000</f>
        <v>#REF!</v>
      </c>
      <c r="AA127" s="16" t="e">
        <f>#REF!/1000</f>
        <v>#REF!</v>
      </c>
      <c r="AB127" s="16" t="e">
        <f>#REF!/1000</f>
        <v>#REF!</v>
      </c>
      <c r="AC127" s="16" t="e">
        <f>#REF!/1000</f>
        <v>#REF!</v>
      </c>
      <c r="AE127" s="18" t="e">
        <f>#REF!/1000</f>
        <v>#REF!</v>
      </c>
      <c r="AF127" s="18" t="e">
        <f>#REF!/1000</f>
        <v>#REF!</v>
      </c>
      <c r="AG127" s="18" t="e">
        <f>#REF!/1000</f>
        <v>#REF!</v>
      </c>
      <c r="AH127" s="18" t="e">
        <f>#REF!/1000</f>
        <v>#REF!</v>
      </c>
    </row>
    <row r="128" spans="1:34" s="17" customFormat="1">
      <c r="A128" s="7" t="s">
        <v>426</v>
      </c>
      <c r="B128" s="7">
        <v>646</v>
      </c>
      <c r="C128" s="7">
        <v>233</v>
      </c>
      <c r="D128" s="7">
        <v>100</v>
      </c>
      <c r="E128" s="7" t="s">
        <v>88</v>
      </c>
      <c r="F128" s="8">
        <v>0</v>
      </c>
      <c r="G128" s="8">
        <v>7310</v>
      </c>
      <c r="H128" s="9">
        <v>7.31</v>
      </c>
      <c r="I128" s="10">
        <v>4</v>
      </c>
      <c r="J128" s="10" t="s">
        <v>405</v>
      </c>
      <c r="K128" s="11">
        <v>41918</v>
      </c>
      <c r="L128" s="12" t="s">
        <v>409</v>
      </c>
      <c r="M128" s="34">
        <v>1.7640199999999999</v>
      </c>
      <c r="N128" s="29">
        <v>5.64567</v>
      </c>
      <c r="O128" s="29">
        <v>1.13052</v>
      </c>
      <c r="P128" s="29">
        <v>0</v>
      </c>
      <c r="Q128" s="29">
        <v>0</v>
      </c>
      <c r="R128" s="29">
        <f t="shared" si="4"/>
        <v>0</v>
      </c>
      <c r="S128" s="29">
        <v>0</v>
      </c>
      <c r="T128" s="29">
        <f t="shared" si="5"/>
        <v>0</v>
      </c>
      <c r="U128" s="29">
        <v>0</v>
      </c>
      <c r="V128" s="29">
        <f t="shared" si="6"/>
        <v>0</v>
      </c>
      <c r="W128" s="29">
        <v>0</v>
      </c>
      <c r="X128" s="29">
        <f t="shared" si="7"/>
        <v>0</v>
      </c>
      <c r="Y128" s="15"/>
      <c r="Z128" s="16" t="e">
        <f>#REF!/1000</f>
        <v>#REF!</v>
      </c>
      <c r="AA128" s="16" t="e">
        <f>#REF!/1000</f>
        <v>#REF!</v>
      </c>
      <c r="AB128" s="16" t="e">
        <f>#REF!/1000</f>
        <v>#REF!</v>
      </c>
      <c r="AC128" s="16" t="e">
        <f>#REF!/1000</f>
        <v>#REF!</v>
      </c>
      <c r="AE128" s="18" t="e">
        <f>#REF!/1000</f>
        <v>#REF!</v>
      </c>
      <c r="AF128" s="18" t="e">
        <f>#REF!/1000</f>
        <v>#REF!</v>
      </c>
      <c r="AG128" s="18" t="e">
        <f>#REF!/1000</f>
        <v>#REF!</v>
      </c>
      <c r="AH128" s="18" t="e">
        <f>#REF!/1000</f>
        <v>#REF!</v>
      </c>
    </row>
    <row r="129" spans="1:34" s="17" customFormat="1">
      <c r="A129" s="7" t="s">
        <v>426</v>
      </c>
      <c r="B129" s="7">
        <v>646</v>
      </c>
      <c r="C129" s="7">
        <v>233</v>
      </c>
      <c r="D129" s="7">
        <v>100</v>
      </c>
      <c r="E129" s="7" t="s">
        <v>88</v>
      </c>
      <c r="F129" s="8">
        <v>7310</v>
      </c>
      <c r="G129" s="8">
        <v>0</v>
      </c>
      <c r="H129" s="9">
        <v>7.31</v>
      </c>
      <c r="I129" s="10">
        <v>4</v>
      </c>
      <c r="J129" s="10" t="s">
        <v>406</v>
      </c>
      <c r="K129" s="11">
        <v>41918</v>
      </c>
      <c r="L129" s="12" t="s">
        <v>409</v>
      </c>
      <c r="M129" s="34">
        <v>2.14636</v>
      </c>
      <c r="N129" s="29">
        <v>8.5294799999999995</v>
      </c>
      <c r="O129" s="29">
        <v>1.1234</v>
      </c>
      <c r="P129" s="29">
        <v>0</v>
      </c>
      <c r="Q129" s="29">
        <v>0</v>
      </c>
      <c r="R129" s="29">
        <f t="shared" si="4"/>
        <v>0</v>
      </c>
      <c r="S129" s="29">
        <v>41.60891304347826</v>
      </c>
      <c r="T129" s="29">
        <f t="shared" si="5"/>
        <v>0.16263010765479097</v>
      </c>
      <c r="U129" s="29">
        <v>0</v>
      </c>
      <c r="V129" s="29">
        <f t="shared" si="6"/>
        <v>0</v>
      </c>
      <c r="W129" s="29">
        <v>0</v>
      </c>
      <c r="X129" s="29">
        <f t="shared" si="7"/>
        <v>0</v>
      </c>
      <c r="Y129" s="15"/>
      <c r="Z129" s="16" t="e">
        <f>#REF!/1000</f>
        <v>#REF!</v>
      </c>
      <c r="AA129" s="16" t="e">
        <f>#REF!/1000</f>
        <v>#REF!</v>
      </c>
      <c r="AB129" s="16" t="e">
        <f>#REF!/1000</f>
        <v>#REF!</v>
      </c>
      <c r="AC129" s="16" t="e">
        <f>#REF!/1000</f>
        <v>#REF!</v>
      </c>
      <c r="AE129" s="18" t="e">
        <f>#REF!/1000</f>
        <v>#REF!</v>
      </c>
      <c r="AF129" s="18" t="e">
        <f>#REF!/1000</f>
        <v>#REF!</v>
      </c>
      <c r="AG129" s="18" t="e">
        <f>#REF!/1000</f>
        <v>#REF!</v>
      </c>
      <c r="AH129" s="18" t="e">
        <f>#REF!/1000</f>
        <v>#REF!</v>
      </c>
    </row>
    <row r="130" spans="1:34" s="17" customFormat="1">
      <c r="A130" s="7" t="s">
        <v>426</v>
      </c>
      <c r="B130" s="7">
        <v>646</v>
      </c>
      <c r="C130" s="7">
        <v>242</v>
      </c>
      <c r="D130" s="7">
        <v>101</v>
      </c>
      <c r="E130" s="7" t="s">
        <v>89</v>
      </c>
      <c r="F130" s="8">
        <v>0</v>
      </c>
      <c r="G130" s="8">
        <v>3544</v>
      </c>
      <c r="H130" s="9">
        <v>3.54</v>
      </c>
      <c r="I130" s="10">
        <v>2</v>
      </c>
      <c r="J130" s="10" t="s">
        <v>407</v>
      </c>
      <c r="K130" s="11">
        <v>41918</v>
      </c>
      <c r="L130" s="12" t="s">
        <v>409</v>
      </c>
      <c r="M130" s="34">
        <v>2.0957499999999998</v>
      </c>
      <c r="N130" s="29">
        <v>4.1349</v>
      </c>
      <c r="O130" s="29">
        <v>0.97379300000000002</v>
      </c>
      <c r="P130" s="29">
        <v>0</v>
      </c>
      <c r="Q130" s="29">
        <v>0</v>
      </c>
      <c r="R130" s="29">
        <f t="shared" si="4"/>
        <v>0</v>
      </c>
      <c r="S130" s="29">
        <v>23.824870588235296</v>
      </c>
      <c r="T130" s="29">
        <f t="shared" si="5"/>
        <v>0.19229112662013961</v>
      </c>
      <c r="U130" s="29">
        <v>0</v>
      </c>
      <c r="V130" s="29">
        <f t="shared" si="6"/>
        <v>0</v>
      </c>
      <c r="W130" s="29">
        <v>0</v>
      </c>
      <c r="X130" s="29">
        <f t="shared" si="7"/>
        <v>0</v>
      </c>
      <c r="Y130" s="15"/>
      <c r="Z130" s="16" t="e">
        <f>#REF!/1000</f>
        <v>#REF!</v>
      </c>
      <c r="AA130" s="16" t="e">
        <f>#REF!/1000</f>
        <v>#REF!</v>
      </c>
      <c r="AB130" s="16" t="e">
        <f>#REF!/1000</f>
        <v>#REF!</v>
      </c>
      <c r="AC130" s="16" t="e">
        <f>#REF!/1000</f>
        <v>#REF!</v>
      </c>
      <c r="AE130" s="18" t="e">
        <f>#REF!/1000</f>
        <v>#REF!</v>
      </c>
      <c r="AF130" s="18" t="e">
        <f>#REF!/1000</f>
        <v>#REF!</v>
      </c>
      <c r="AG130" s="18" t="e">
        <f>#REF!/1000</f>
        <v>#REF!</v>
      </c>
      <c r="AH130" s="18" t="e">
        <f>#REF!/1000</f>
        <v>#REF!</v>
      </c>
    </row>
    <row r="131" spans="1:34" s="17" customFormat="1">
      <c r="A131" s="7" t="s">
        <v>426</v>
      </c>
      <c r="B131" s="7">
        <v>646</v>
      </c>
      <c r="C131" s="7">
        <v>242</v>
      </c>
      <c r="D131" s="7">
        <v>102</v>
      </c>
      <c r="E131" s="7" t="s">
        <v>90</v>
      </c>
      <c r="F131" s="8">
        <v>3544</v>
      </c>
      <c r="G131" s="8">
        <v>26958</v>
      </c>
      <c r="H131" s="9">
        <v>23.41</v>
      </c>
      <c r="I131" s="10">
        <v>2</v>
      </c>
      <c r="J131" s="10" t="s">
        <v>407</v>
      </c>
      <c r="K131" s="11">
        <v>41918</v>
      </c>
      <c r="L131" s="12" t="s">
        <v>409</v>
      </c>
      <c r="M131" s="34">
        <v>2.6231399999999998</v>
      </c>
      <c r="N131" s="29">
        <v>4.2496900000000002</v>
      </c>
      <c r="O131" s="29">
        <v>1.0840700000000001</v>
      </c>
      <c r="P131" s="29">
        <v>126.56741176470588</v>
      </c>
      <c r="Q131" s="29">
        <v>575.23529411764707</v>
      </c>
      <c r="R131" s="29">
        <f t="shared" si="4"/>
        <v>0.50550443500766384</v>
      </c>
      <c r="S131" s="29">
        <v>113.97358823529412</v>
      </c>
      <c r="T131" s="29">
        <f t="shared" si="5"/>
        <v>0.13910244490790763</v>
      </c>
      <c r="U131" s="29">
        <v>161.90258823529413</v>
      </c>
      <c r="V131" s="29">
        <f t="shared" si="6"/>
        <v>0.19759881398095336</v>
      </c>
      <c r="W131" s="29">
        <v>0</v>
      </c>
      <c r="X131" s="29">
        <f t="shared" si="7"/>
        <v>0</v>
      </c>
      <c r="Y131" s="15"/>
      <c r="Z131" s="16" t="e">
        <f>#REF!/1000</f>
        <v>#REF!</v>
      </c>
      <c r="AA131" s="16" t="e">
        <f>#REF!/1000</f>
        <v>#REF!</v>
      </c>
      <c r="AB131" s="16" t="e">
        <f>#REF!/1000</f>
        <v>#REF!</v>
      </c>
      <c r="AC131" s="16" t="e">
        <f>#REF!/1000</f>
        <v>#REF!</v>
      </c>
      <c r="AE131" s="18" t="e">
        <f>#REF!/1000</f>
        <v>#REF!</v>
      </c>
      <c r="AF131" s="18" t="e">
        <f>#REF!/1000</f>
        <v>#REF!</v>
      </c>
      <c r="AG131" s="18" t="e">
        <f>#REF!/1000</f>
        <v>#REF!</v>
      </c>
      <c r="AH131" s="18" t="e">
        <f>#REF!/1000</f>
        <v>#REF!</v>
      </c>
    </row>
    <row r="132" spans="1:34" s="17" customFormat="1">
      <c r="A132" s="7" t="s">
        <v>426</v>
      </c>
      <c r="B132" s="7">
        <v>646</v>
      </c>
      <c r="C132" s="7">
        <v>243</v>
      </c>
      <c r="D132" s="7">
        <v>100</v>
      </c>
      <c r="E132" s="7" t="s">
        <v>91</v>
      </c>
      <c r="F132" s="8">
        <v>2475</v>
      </c>
      <c r="G132" s="8">
        <v>0</v>
      </c>
      <c r="H132" s="9">
        <v>2.48</v>
      </c>
      <c r="I132" s="10">
        <v>4</v>
      </c>
      <c r="J132" s="10" t="s">
        <v>406</v>
      </c>
      <c r="K132" s="11">
        <v>41918</v>
      </c>
      <c r="L132" s="12" t="s">
        <v>409</v>
      </c>
      <c r="M132" s="34">
        <v>2.5440200000000002</v>
      </c>
      <c r="N132" s="29">
        <v>4.4792800000000002</v>
      </c>
      <c r="O132" s="29">
        <v>0.94072199999999995</v>
      </c>
      <c r="P132" s="29">
        <v>0</v>
      </c>
      <c r="Q132" s="29">
        <v>0</v>
      </c>
      <c r="R132" s="29">
        <f t="shared" si="4"/>
        <v>0</v>
      </c>
      <c r="S132" s="29">
        <v>0</v>
      </c>
      <c r="T132" s="29">
        <f t="shared" si="5"/>
        <v>0</v>
      </c>
      <c r="U132" s="29">
        <v>0</v>
      </c>
      <c r="V132" s="29">
        <f t="shared" si="6"/>
        <v>0</v>
      </c>
      <c r="W132" s="29">
        <v>0</v>
      </c>
      <c r="X132" s="29">
        <f t="shared" si="7"/>
        <v>0</v>
      </c>
      <c r="Y132" s="15"/>
      <c r="Z132" s="16" t="e">
        <f>#REF!/1000</f>
        <v>#REF!</v>
      </c>
      <c r="AA132" s="16" t="e">
        <f>#REF!/1000</f>
        <v>#REF!</v>
      </c>
      <c r="AB132" s="16" t="e">
        <f>#REF!/1000</f>
        <v>#REF!</v>
      </c>
      <c r="AC132" s="16" t="e">
        <f>#REF!/1000</f>
        <v>#REF!</v>
      </c>
      <c r="AE132" s="18" t="e">
        <f>#REF!/1000</f>
        <v>#REF!</v>
      </c>
      <c r="AF132" s="18" t="e">
        <f>#REF!/1000</f>
        <v>#REF!</v>
      </c>
      <c r="AG132" s="18" t="e">
        <f>#REF!/1000</f>
        <v>#REF!</v>
      </c>
      <c r="AH132" s="18" t="e">
        <f>#REF!/1000</f>
        <v>#REF!</v>
      </c>
    </row>
    <row r="133" spans="1:34" s="17" customFormat="1">
      <c r="A133" s="7" t="s">
        <v>426</v>
      </c>
      <c r="B133" s="7">
        <v>646</v>
      </c>
      <c r="C133" s="7">
        <v>243</v>
      </c>
      <c r="D133" s="7">
        <v>100</v>
      </c>
      <c r="E133" s="7" t="s">
        <v>91</v>
      </c>
      <c r="F133" s="8">
        <v>0</v>
      </c>
      <c r="G133" s="8">
        <v>2475</v>
      </c>
      <c r="H133" s="9">
        <v>2.48</v>
      </c>
      <c r="I133" s="10">
        <v>4</v>
      </c>
      <c r="J133" s="10" t="s">
        <v>405</v>
      </c>
      <c r="K133" s="11">
        <v>41918</v>
      </c>
      <c r="L133" s="12" t="s">
        <v>409</v>
      </c>
      <c r="M133" s="34">
        <v>2.6356700000000002</v>
      </c>
      <c r="N133" s="29">
        <v>3.6793800000000001</v>
      </c>
      <c r="O133" s="29">
        <v>1.0005200000000001</v>
      </c>
      <c r="P133" s="29">
        <v>0</v>
      </c>
      <c r="Q133" s="29">
        <v>0</v>
      </c>
      <c r="R133" s="29">
        <f t="shared" ref="R133:R196" si="8">(P133+Q133*0.5)/(3.5*H133*1000)*100</f>
        <v>0</v>
      </c>
      <c r="S133" s="29">
        <v>5.3607318840579712</v>
      </c>
      <c r="T133" s="29">
        <f t="shared" ref="T133:T196" si="9">S133/(3.5*H133*1000)*100</f>
        <v>6.1759583917718561E-2</v>
      </c>
      <c r="U133" s="29">
        <v>3.5827927536231883</v>
      </c>
      <c r="V133" s="29">
        <f t="shared" ref="V133:V196" si="10">U133/(3.5*H133*1000)*100</f>
        <v>4.1276414212248716E-2</v>
      </c>
      <c r="W133" s="29">
        <v>0</v>
      </c>
      <c r="X133" s="29">
        <f t="shared" ref="X133:X196" si="11">(W133/(H133*3.5*1000))*100</f>
        <v>0</v>
      </c>
      <c r="Y133" s="15"/>
      <c r="Z133" s="16" t="e">
        <f>#REF!/1000</f>
        <v>#REF!</v>
      </c>
      <c r="AA133" s="16" t="e">
        <f>#REF!/1000</f>
        <v>#REF!</v>
      </c>
      <c r="AB133" s="16" t="e">
        <f>#REF!/1000</f>
        <v>#REF!</v>
      </c>
      <c r="AC133" s="16" t="e">
        <f>#REF!/1000</f>
        <v>#REF!</v>
      </c>
      <c r="AE133" s="18" t="e">
        <f>#REF!/1000</f>
        <v>#REF!</v>
      </c>
      <c r="AF133" s="18" t="e">
        <f>#REF!/1000</f>
        <v>#REF!</v>
      </c>
      <c r="AG133" s="18" t="e">
        <f>#REF!/1000</f>
        <v>#REF!</v>
      </c>
      <c r="AH133" s="18" t="e">
        <f>#REF!/1000</f>
        <v>#REF!</v>
      </c>
    </row>
    <row r="134" spans="1:34" s="17" customFormat="1">
      <c r="A134" s="7" t="s">
        <v>426</v>
      </c>
      <c r="B134" s="7">
        <v>646</v>
      </c>
      <c r="C134" s="7">
        <v>2266</v>
      </c>
      <c r="D134" s="7">
        <v>100</v>
      </c>
      <c r="E134" s="7" t="s">
        <v>92</v>
      </c>
      <c r="F134" s="8">
        <v>0</v>
      </c>
      <c r="G134" s="8">
        <v>25778</v>
      </c>
      <c r="H134" s="9">
        <v>25.78</v>
      </c>
      <c r="I134" s="10">
        <v>2</v>
      </c>
      <c r="J134" s="10" t="s">
        <v>407</v>
      </c>
      <c r="K134" s="11">
        <v>41918</v>
      </c>
      <c r="L134" s="12" t="s">
        <v>409</v>
      </c>
      <c r="M134" s="34">
        <v>2.0915900000000001</v>
      </c>
      <c r="N134" s="29">
        <v>2.7650800000000002</v>
      </c>
      <c r="O134" s="29">
        <v>1.2216100000000001</v>
      </c>
      <c r="P134" s="29">
        <v>0</v>
      </c>
      <c r="Q134" s="29">
        <v>23.46815625</v>
      </c>
      <c r="R134" s="29">
        <f t="shared" si="8"/>
        <v>1.3004630527540728E-2</v>
      </c>
      <c r="S134" s="29">
        <v>3.1562343749999999</v>
      </c>
      <c r="T134" s="29">
        <f t="shared" si="9"/>
        <v>3.4979877812257565E-3</v>
      </c>
      <c r="U134" s="29">
        <v>0</v>
      </c>
      <c r="V134" s="29">
        <f t="shared" si="10"/>
        <v>0</v>
      </c>
      <c r="W134" s="29">
        <v>0</v>
      </c>
      <c r="X134" s="29">
        <f t="shared" si="11"/>
        <v>0</v>
      </c>
      <c r="Y134" s="15"/>
      <c r="Z134" s="16" t="e">
        <f>#REF!/1000</f>
        <v>#REF!</v>
      </c>
      <c r="AA134" s="16" t="e">
        <f>#REF!/1000</f>
        <v>#REF!</v>
      </c>
      <c r="AB134" s="16" t="e">
        <f>#REF!/1000</f>
        <v>#REF!</v>
      </c>
      <c r="AC134" s="16" t="e">
        <f>#REF!/1000</f>
        <v>#REF!</v>
      </c>
      <c r="AE134" s="18" t="e">
        <f>#REF!/1000</f>
        <v>#REF!</v>
      </c>
      <c r="AF134" s="18" t="e">
        <f>#REF!/1000</f>
        <v>#REF!</v>
      </c>
      <c r="AG134" s="18" t="e">
        <f>#REF!/1000</f>
        <v>#REF!</v>
      </c>
      <c r="AH134" s="18" t="e">
        <f>#REF!/1000</f>
        <v>#REF!</v>
      </c>
    </row>
    <row r="135" spans="1:34" s="17" customFormat="1">
      <c r="A135" s="7" t="s">
        <v>426</v>
      </c>
      <c r="B135" s="7">
        <v>646</v>
      </c>
      <c r="C135" s="7">
        <v>2376</v>
      </c>
      <c r="D135" s="7">
        <v>200</v>
      </c>
      <c r="E135" s="7" t="s">
        <v>93</v>
      </c>
      <c r="F135" s="8">
        <v>26825</v>
      </c>
      <c r="G135" s="8">
        <v>35340</v>
      </c>
      <c r="H135" s="9">
        <v>8.52</v>
      </c>
      <c r="I135" s="10">
        <v>2</v>
      </c>
      <c r="J135" s="10" t="s">
        <v>407</v>
      </c>
      <c r="K135" s="11">
        <v>41918</v>
      </c>
      <c r="L135" s="12" t="s">
        <v>409</v>
      </c>
      <c r="M135" s="34">
        <v>2.4634299999999998</v>
      </c>
      <c r="N135" s="29">
        <v>4.0251900000000003</v>
      </c>
      <c r="O135" s="29">
        <v>1.1102300000000001</v>
      </c>
      <c r="P135" s="29">
        <v>56.960467741935481</v>
      </c>
      <c r="Q135" s="29">
        <v>1.8244709677419355</v>
      </c>
      <c r="R135" s="29">
        <f t="shared" si="8"/>
        <v>0.19407345146145691</v>
      </c>
      <c r="S135" s="29">
        <v>181.69967741935483</v>
      </c>
      <c r="T135" s="29">
        <f t="shared" si="9"/>
        <v>0.60932152052097532</v>
      </c>
      <c r="U135" s="29">
        <v>16.051677419354839</v>
      </c>
      <c r="V135" s="29">
        <f t="shared" si="10"/>
        <v>5.3828562774496443E-2</v>
      </c>
      <c r="W135" s="29">
        <v>0</v>
      </c>
      <c r="X135" s="29">
        <f t="shared" si="11"/>
        <v>0</v>
      </c>
      <c r="Y135" s="15"/>
      <c r="Z135" s="16" t="e">
        <f>#REF!/1000</f>
        <v>#REF!</v>
      </c>
      <c r="AA135" s="16" t="e">
        <f>#REF!/1000</f>
        <v>#REF!</v>
      </c>
      <c r="AB135" s="16" t="e">
        <f>#REF!/1000</f>
        <v>#REF!</v>
      </c>
      <c r="AC135" s="16" t="e">
        <f>#REF!/1000</f>
        <v>#REF!</v>
      </c>
      <c r="AE135" s="18" t="e">
        <f>#REF!/1000</f>
        <v>#REF!</v>
      </c>
      <c r="AF135" s="18" t="e">
        <f>#REF!/1000</f>
        <v>#REF!</v>
      </c>
      <c r="AG135" s="18" t="e">
        <f>#REF!/1000</f>
        <v>#REF!</v>
      </c>
      <c r="AH135" s="18" t="e">
        <f>#REF!/1000</f>
        <v>#REF!</v>
      </c>
    </row>
    <row r="136" spans="1:34" s="28" customFormat="1">
      <c r="A136" s="19" t="s">
        <v>427</v>
      </c>
      <c r="B136" s="19">
        <v>621</v>
      </c>
      <c r="C136" s="19">
        <v>2</v>
      </c>
      <c r="D136" s="19">
        <v>501</v>
      </c>
      <c r="E136" s="19" t="s">
        <v>94</v>
      </c>
      <c r="F136" s="20">
        <v>334181</v>
      </c>
      <c r="G136" s="20">
        <v>327771</v>
      </c>
      <c r="H136" s="21">
        <v>6.41</v>
      </c>
      <c r="I136" s="22">
        <v>4</v>
      </c>
      <c r="J136" s="22" t="s">
        <v>406</v>
      </c>
      <c r="K136" s="23">
        <v>41922</v>
      </c>
      <c r="L136" s="24" t="s">
        <v>409</v>
      </c>
      <c r="M136" s="39">
        <v>3.4914000000000001</v>
      </c>
      <c r="N136" s="47">
        <v>2.8212100000000002</v>
      </c>
      <c r="O136" s="47">
        <v>1.02</v>
      </c>
      <c r="P136" s="47">
        <v>0</v>
      </c>
      <c r="Q136" s="47">
        <v>311.45999999999998</v>
      </c>
      <c r="R136" s="29">
        <f t="shared" si="8"/>
        <v>0.69413862268776449</v>
      </c>
      <c r="S136" s="47">
        <v>70.25</v>
      </c>
      <c r="T136" s="47">
        <f t="shared" si="9"/>
        <v>0.31312681078671711</v>
      </c>
      <c r="U136" s="47">
        <v>424.81</v>
      </c>
      <c r="V136" s="29">
        <f t="shared" si="10"/>
        <v>1.893514597726766</v>
      </c>
      <c r="W136" s="47">
        <v>0</v>
      </c>
      <c r="X136" s="29">
        <f t="shared" si="11"/>
        <v>0</v>
      </c>
      <c r="Y136" s="26"/>
      <c r="Z136" s="27" t="e">
        <f>#REF!/1000</f>
        <v>#REF!</v>
      </c>
      <c r="AA136" s="27" t="e">
        <f>#REF!/1000</f>
        <v>#REF!</v>
      </c>
      <c r="AB136" s="27" t="e">
        <f>#REF!/1000</f>
        <v>#REF!</v>
      </c>
      <c r="AC136" s="27" t="e">
        <f>#REF!/1000</f>
        <v>#REF!</v>
      </c>
      <c r="AE136" s="18" t="e">
        <f>#REF!/1000</f>
        <v>#REF!</v>
      </c>
      <c r="AF136" s="18" t="e">
        <f>#REF!/1000</f>
        <v>#REF!</v>
      </c>
      <c r="AG136" s="18" t="e">
        <f>#REF!/1000</f>
        <v>#REF!</v>
      </c>
      <c r="AH136" s="18" t="e">
        <f>#REF!/1000</f>
        <v>#REF!</v>
      </c>
    </row>
    <row r="137" spans="1:34" s="28" customFormat="1">
      <c r="A137" s="19" t="s">
        <v>427</v>
      </c>
      <c r="B137" s="19">
        <v>621</v>
      </c>
      <c r="C137" s="19">
        <v>2</v>
      </c>
      <c r="D137" s="19">
        <v>501</v>
      </c>
      <c r="E137" s="19" t="s">
        <v>94</v>
      </c>
      <c r="F137" s="20">
        <v>327771</v>
      </c>
      <c r="G137" s="20">
        <v>334181</v>
      </c>
      <c r="H137" s="21">
        <v>6.41</v>
      </c>
      <c r="I137" s="22">
        <v>4</v>
      </c>
      <c r="J137" s="22" t="s">
        <v>405</v>
      </c>
      <c r="K137" s="23">
        <v>41922</v>
      </c>
      <c r="L137" s="24" t="s">
        <v>409</v>
      </c>
      <c r="M137" s="39">
        <v>2.3961100000000002</v>
      </c>
      <c r="N137" s="47">
        <v>8.2279400000000003</v>
      </c>
      <c r="O137" s="47">
        <v>1.07</v>
      </c>
      <c r="P137" s="47">
        <v>0</v>
      </c>
      <c r="Q137" s="47">
        <v>228</v>
      </c>
      <c r="R137" s="29">
        <f t="shared" si="8"/>
        <v>0.50813461109872959</v>
      </c>
      <c r="S137" s="47">
        <v>97.486000000000004</v>
      </c>
      <c r="T137" s="47">
        <f t="shared" si="9"/>
        <v>0.43452640962781364</v>
      </c>
      <c r="U137" s="47">
        <v>62.38</v>
      </c>
      <c r="V137" s="29">
        <f t="shared" si="10"/>
        <v>0.27804769333630486</v>
      </c>
      <c r="W137" s="47">
        <v>0</v>
      </c>
      <c r="X137" s="29">
        <f t="shared" si="11"/>
        <v>0</v>
      </c>
      <c r="Y137" s="26"/>
      <c r="Z137" s="27" t="e">
        <f>#REF!/1000</f>
        <v>#REF!</v>
      </c>
      <c r="AA137" s="27" t="e">
        <f>#REF!/1000</f>
        <v>#REF!</v>
      </c>
      <c r="AB137" s="27" t="e">
        <f>#REF!/1000</f>
        <v>#REF!</v>
      </c>
      <c r="AC137" s="27" t="e">
        <f>#REF!/1000</f>
        <v>#REF!</v>
      </c>
      <c r="AE137" s="18" t="e">
        <f>#REF!/1000</f>
        <v>#REF!</v>
      </c>
      <c r="AF137" s="18" t="e">
        <f>#REF!/1000</f>
        <v>#REF!</v>
      </c>
      <c r="AG137" s="18" t="e">
        <f>#REF!/1000</f>
        <v>#REF!</v>
      </c>
      <c r="AH137" s="18" t="e">
        <f>#REF!/1000</f>
        <v>#REF!</v>
      </c>
    </row>
    <row r="138" spans="1:34" s="28" customFormat="1">
      <c r="A138" s="19" t="s">
        <v>427</v>
      </c>
      <c r="B138" s="19">
        <v>621</v>
      </c>
      <c r="C138" s="19">
        <v>2</v>
      </c>
      <c r="D138" s="19">
        <v>502</v>
      </c>
      <c r="E138" s="19" t="s">
        <v>95</v>
      </c>
      <c r="F138" s="20">
        <v>342460</v>
      </c>
      <c r="G138" s="20">
        <v>360828</v>
      </c>
      <c r="H138" s="21">
        <v>18.367999999999999</v>
      </c>
      <c r="I138" s="22">
        <v>4</v>
      </c>
      <c r="J138" s="22" t="s">
        <v>405</v>
      </c>
      <c r="K138" s="23">
        <v>41921</v>
      </c>
      <c r="L138" s="24" t="s">
        <v>409</v>
      </c>
      <c r="M138" s="39">
        <v>4.7857900000000004</v>
      </c>
      <c r="N138" s="47">
        <v>3.14324</v>
      </c>
      <c r="O138" s="47">
        <v>1.1100000000000001</v>
      </c>
      <c r="P138" s="47">
        <v>0</v>
      </c>
      <c r="Q138" s="47">
        <v>231.64</v>
      </c>
      <c r="R138" s="29">
        <f t="shared" si="8"/>
        <v>0.18015803882528619</v>
      </c>
      <c r="S138" s="47">
        <v>39.72</v>
      </c>
      <c r="T138" s="47">
        <f t="shared" si="9"/>
        <v>6.1784469885515177E-2</v>
      </c>
      <c r="U138" s="47">
        <v>1115.9000000000001</v>
      </c>
      <c r="V138" s="29">
        <f t="shared" si="10"/>
        <v>1.7357827277252367</v>
      </c>
      <c r="W138" s="47">
        <v>0</v>
      </c>
      <c r="X138" s="29">
        <f t="shared" si="11"/>
        <v>0</v>
      </c>
      <c r="Y138" s="26"/>
      <c r="Z138" s="27" t="e">
        <f>#REF!/1000</f>
        <v>#REF!</v>
      </c>
      <c r="AA138" s="27" t="e">
        <f>#REF!/1000</f>
        <v>#REF!</v>
      </c>
      <c r="AB138" s="27" t="e">
        <f>#REF!/1000</f>
        <v>#REF!</v>
      </c>
      <c r="AC138" s="27" t="e">
        <f>#REF!/1000</f>
        <v>#REF!</v>
      </c>
      <c r="AE138" s="18" t="e">
        <f>#REF!/1000</f>
        <v>#REF!</v>
      </c>
      <c r="AF138" s="18" t="e">
        <f>#REF!/1000</f>
        <v>#REF!</v>
      </c>
      <c r="AG138" s="18" t="e">
        <f>#REF!/1000</f>
        <v>#REF!</v>
      </c>
      <c r="AH138" s="18" t="e">
        <f>#REF!/1000</f>
        <v>#REF!</v>
      </c>
    </row>
    <row r="139" spans="1:34" s="28" customFormat="1">
      <c r="A139" s="19" t="s">
        <v>427</v>
      </c>
      <c r="B139" s="19">
        <v>621</v>
      </c>
      <c r="C139" s="19">
        <v>2</v>
      </c>
      <c r="D139" s="19">
        <v>502</v>
      </c>
      <c r="E139" s="19" t="s">
        <v>95</v>
      </c>
      <c r="F139" s="20">
        <v>360828</v>
      </c>
      <c r="G139" s="20">
        <v>342460</v>
      </c>
      <c r="H139" s="21">
        <v>18.367999999999999</v>
      </c>
      <c r="I139" s="22">
        <v>4</v>
      </c>
      <c r="J139" s="22" t="s">
        <v>406</v>
      </c>
      <c r="K139" s="23">
        <v>41921</v>
      </c>
      <c r="L139" s="24" t="s">
        <v>409</v>
      </c>
      <c r="M139" s="39">
        <v>4.3754099999999996</v>
      </c>
      <c r="N139" s="47">
        <v>3.3418800000000002</v>
      </c>
      <c r="O139" s="47">
        <v>1.08</v>
      </c>
      <c r="P139" s="47">
        <v>0</v>
      </c>
      <c r="Q139" s="47">
        <v>241</v>
      </c>
      <c r="R139" s="29">
        <f t="shared" si="8"/>
        <v>0.18743777999004479</v>
      </c>
      <c r="S139" s="47">
        <v>9.48</v>
      </c>
      <c r="T139" s="47">
        <f t="shared" si="9"/>
        <v>1.4746142359382779E-2</v>
      </c>
      <c r="U139" s="47">
        <v>646.01400000000001</v>
      </c>
      <c r="V139" s="29">
        <f t="shared" si="10"/>
        <v>1.0048749377799899</v>
      </c>
      <c r="W139" s="47">
        <v>0</v>
      </c>
      <c r="X139" s="29">
        <f t="shared" si="11"/>
        <v>0</v>
      </c>
      <c r="Y139" s="26"/>
      <c r="Z139" s="27" t="e">
        <f>#REF!/1000</f>
        <v>#REF!</v>
      </c>
      <c r="AA139" s="27" t="e">
        <f>#REF!/1000</f>
        <v>#REF!</v>
      </c>
      <c r="AB139" s="27" t="e">
        <f>#REF!/1000</f>
        <v>#REF!</v>
      </c>
      <c r="AC139" s="27" t="e">
        <f>#REF!/1000</f>
        <v>#REF!</v>
      </c>
      <c r="AE139" s="18" t="e">
        <f>#REF!/1000</f>
        <v>#REF!</v>
      </c>
      <c r="AF139" s="18" t="e">
        <f>#REF!/1000</f>
        <v>#REF!</v>
      </c>
      <c r="AG139" s="18" t="e">
        <f>#REF!/1000</f>
        <v>#REF!</v>
      </c>
      <c r="AH139" s="18" t="e">
        <f>#REF!/1000</f>
        <v>#REF!</v>
      </c>
    </row>
    <row r="140" spans="1:34" s="28" customFormat="1">
      <c r="A140" s="19" t="s">
        <v>427</v>
      </c>
      <c r="B140" s="19">
        <v>621</v>
      </c>
      <c r="C140" s="19">
        <v>2</v>
      </c>
      <c r="D140" s="19">
        <v>502</v>
      </c>
      <c r="E140" s="19" t="s">
        <v>95</v>
      </c>
      <c r="F140" s="20">
        <v>336786</v>
      </c>
      <c r="G140" s="20">
        <v>338261</v>
      </c>
      <c r="H140" s="21">
        <v>1.4750000000000001</v>
      </c>
      <c r="I140" s="22">
        <v>4</v>
      </c>
      <c r="J140" s="22" t="s">
        <v>405</v>
      </c>
      <c r="K140" s="23">
        <v>41921</v>
      </c>
      <c r="L140" s="24" t="s">
        <v>409</v>
      </c>
      <c r="M140" s="39">
        <v>4.3860000000000001</v>
      </c>
      <c r="N140" s="47">
        <v>3.5655000000000001</v>
      </c>
      <c r="O140" s="47">
        <v>1.22</v>
      </c>
      <c r="P140" s="47">
        <v>0</v>
      </c>
      <c r="Q140" s="47">
        <v>0</v>
      </c>
      <c r="R140" s="29">
        <f t="shared" si="8"/>
        <v>0</v>
      </c>
      <c r="S140" s="47">
        <v>0</v>
      </c>
      <c r="T140" s="47">
        <f t="shared" si="9"/>
        <v>0</v>
      </c>
      <c r="U140" s="47">
        <v>25.24</v>
      </c>
      <c r="V140" s="29">
        <f t="shared" si="10"/>
        <v>0.48891041162227589</v>
      </c>
      <c r="W140" s="47">
        <v>0</v>
      </c>
      <c r="X140" s="29">
        <f t="shared" si="11"/>
        <v>0</v>
      </c>
      <c r="Y140" s="26"/>
      <c r="Z140" s="27" t="e">
        <f>#REF!/1000</f>
        <v>#REF!</v>
      </c>
      <c r="AA140" s="27" t="e">
        <f>#REF!/1000</f>
        <v>#REF!</v>
      </c>
      <c r="AB140" s="27" t="e">
        <f>#REF!/1000</f>
        <v>#REF!</v>
      </c>
      <c r="AC140" s="27" t="e">
        <f>#REF!/1000</f>
        <v>#REF!</v>
      </c>
      <c r="AE140" s="18" t="e">
        <f>#REF!/1000</f>
        <v>#REF!</v>
      </c>
      <c r="AF140" s="18" t="e">
        <f>#REF!/1000</f>
        <v>#REF!</v>
      </c>
      <c r="AG140" s="18" t="e">
        <f>#REF!/1000</f>
        <v>#REF!</v>
      </c>
      <c r="AH140" s="18" t="e">
        <f>#REF!/1000</f>
        <v>#REF!</v>
      </c>
    </row>
    <row r="141" spans="1:34" s="28" customFormat="1">
      <c r="A141" s="19" t="s">
        <v>427</v>
      </c>
      <c r="B141" s="19">
        <v>621</v>
      </c>
      <c r="C141" s="19">
        <v>2</v>
      </c>
      <c r="D141" s="19">
        <v>502</v>
      </c>
      <c r="E141" s="19" t="s">
        <v>95</v>
      </c>
      <c r="F141" s="20">
        <v>338261</v>
      </c>
      <c r="G141" s="20">
        <v>336786</v>
      </c>
      <c r="H141" s="21">
        <v>1.4750000000000001</v>
      </c>
      <c r="I141" s="22">
        <v>4</v>
      </c>
      <c r="J141" s="22" t="s">
        <v>406</v>
      </c>
      <c r="K141" s="23">
        <v>41921</v>
      </c>
      <c r="L141" s="24" t="s">
        <v>409</v>
      </c>
      <c r="M141" s="39">
        <v>5.0597599999999998</v>
      </c>
      <c r="N141" s="47">
        <v>4.3214100000000002</v>
      </c>
      <c r="O141" s="47">
        <v>1.1499999999999999</v>
      </c>
      <c r="P141" s="47">
        <v>0</v>
      </c>
      <c r="Q141" s="47">
        <v>5.6079999999999997</v>
      </c>
      <c r="R141" s="29">
        <f t="shared" si="8"/>
        <v>5.4314769975786915E-2</v>
      </c>
      <c r="S141" s="47">
        <v>0</v>
      </c>
      <c r="T141" s="47">
        <f t="shared" si="9"/>
        <v>0</v>
      </c>
      <c r="U141" s="47">
        <v>0</v>
      </c>
      <c r="V141" s="29">
        <f t="shared" si="10"/>
        <v>0</v>
      </c>
      <c r="W141" s="47">
        <v>0</v>
      </c>
      <c r="X141" s="29">
        <f t="shared" si="11"/>
        <v>0</v>
      </c>
      <c r="Y141" s="26"/>
      <c r="Z141" s="27" t="e">
        <f>#REF!/1000</f>
        <v>#REF!</v>
      </c>
      <c r="AA141" s="27" t="e">
        <f>#REF!/1000</f>
        <v>#REF!</v>
      </c>
      <c r="AB141" s="27" t="e">
        <f>#REF!/1000</f>
        <v>#REF!</v>
      </c>
      <c r="AC141" s="27" t="e">
        <f>#REF!/1000</f>
        <v>#REF!</v>
      </c>
      <c r="AE141" s="18" t="e">
        <f>#REF!/1000</f>
        <v>#REF!</v>
      </c>
      <c r="AF141" s="18" t="e">
        <f>#REF!/1000</f>
        <v>#REF!</v>
      </c>
      <c r="AG141" s="18" t="e">
        <f>#REF!/1000</f>
        <v>#REF!</v>
      </c>
      <c r="AH141" s="18" t="e">
        <f>#REF!/1000</f>
        <v>#REF!</v>
      </c>
    </row>
    <row r="142" spans="1:34" s="28" customFormat="1">
      <c r="A142" s="19" t="s">
        <v>427</v>
      </c>
      <c r="B142" s="19">
        <v>621</v>
      </c>
      <c r="C142" s="19">
        <v>2</v>
      </c>
      <c r="D142" s="19">
        <v>503</v>
      </c>
      <c r="E142" s="19" t="s">
        <v>96</v>
      </c>
      <c r="F142" s="20">
        <v>360828</v>
      </c>
      <c r="G142" s="20">
        <v>398534</v>
      </c>
      <c r="H142" s="21">
        <v>37.706000000000003</v>
      </c>
      <c r="I142" s="22">
        <v>4</v>
      </c>
      <c r="J142" s="22" t="s">
        <v>405</v>
      </c>
      <c r="K142" s="23">
        <v>41921</v>
      </c>
      <c r="L142" s="24" t="s">
        <v>409</v>
      </c>
      <c r="M142" s="39">
        <v>3.6116199999999998</v>
      </c>
      <c r="N142" s="47">
        <v>4.5262500000000001</v>
      </c>
      <c r="O142" s="47">
        <v>1.23</v>
      </c>
      <c r="P142" s="47">
        <v>0</v>
      </c>
      <c r="Q142" s="47">
        <v>354.31</v>
      </c>
      <c r="R142" s="29">
        <f t="shared" si="8"/>
        <v>0.13423782497669942</v>
      </c>
      <c r="S142" s="47">
        <v>73.459999999999994</v>
      </c>
      <c r="T142" s="47">
        <f t="shared" si="9"/>
        <v>5.5663744307461488E-2</v>
      </c>
      <c r="U142" s="47">
        <v>1084.0999999999999</v>
      </c>
      <c r="V142" s="29">
        <f t="shared" si="10"/>
        <v>0.82146835289571185</v>
      </c>
      <c r="W142" s="47">
        <v>4</v>
      </c>
      <c r="X142" s="29">
        <f t="shared" si="11"/>
        <v>3.0309689249910965E-3</v>
      </c>
      <c r="Y142" s="26"/>
      <c r="Z142" s="27" t="e">
        <f>#REF!/1000</f>
        <v>#REF!</v>
      </c>
      <c r="AA142" s="27" t="e">
        <f>#REF!/1000</f>
        <v>#REF!</v>
      </c>
      <c r="AB142" s="27" t="e">
        <f>#REF!/1000</f>
        <v>#REF!</v>
      </c>
      <c r="AC142" s="27" t="e">
        <f>#REF!/1000</f>
        <v>#REF!</v>
      </c>
      <c r="AE142" s="18" t="e">
        <f>#REF!/1000</f>
        <v>#REF!</v>
      </c>
      <c r="AF142" s="18" t="e">
        <f>#REF!/1000</f>
        <v>#REF!</v>
      </c>
      <c r="AG142" s="18" t="e">
        <f>#REF!/1000</f>
        <v>#REF!</v>
      </c>
      <c r="AH142" s="18" t="e">
        <f>#REF!/1000</f>
        <v>#REF!</v>
      </c>
    </row>
    <row r="143" spans="1:34" s="28" customFormat="1">
      <c r="A143" s="19" t="s">
        <v>427</v>
      </c>
      <c r="B143" s="19">
        <v>621</v>
      </c>
      <c r="C143" s="19">
        <v>2</v>
      </c>
      <c r="D143" s="19">
        <v>503</v>
      </c>
      <c r="E143" s="19" t="s">
        <v>96</v>
      </c>
      <c r="F143" s="20">
        <v>398534</v>
      </c>
      <c r="G143" s="20">
        <v>360828</v>
      </c>
      <c r="H143" s="21">
        <v>37.706000000000003</v>
      </c>
      <c r="I143" s="22">
        <v>4</v>
      </c>
      <c r="J143" s="22" t="s">
        <v>406</v>
      </c>
      <c r="K143" s="23">
        <v>41921</v>
      </c>
      <c r="L143" s="24" t="s">
        <v>409</v>
      </c>
      <c r="M143" s="39">
        <v>4.2072099999999999</v>
      </c>
      <c r="N143" s="47">
        <v>3.61504</v>
      </c>
      <c r="O143" s="47">
        <v>1.18</v>
      </c>
      <c r="P143" s="47">
        <v>3</v>
      </c>
      <c r="Q143" s="47">
        <v>328.17</v>
      </c>
      <c r="R143" s="29">
        <f t="shared" si="8"/>
        <v>0.12660736070803433</v>
      </c>
      <c r="S143" s="47">
        <v>27.17</v>
      </c>
      <c r="T143" s="47">
        <f t="shared" si="9"/>
        <v>2.0587856423002024E-2</v>
      </c>
      <c r="U143" s="47">
        <v>2364.2199999999998</v>
      </c>
      <c r="V143" s="29">
        <f t="shared" si="10"/>
        <v>1.7914693379606124</v>
      </c>
      <c r="W143" s="47">
        <v>1</v>
      </c>
      <c r="X143" s="29">
        <f t="shared" si="11"/>
        <v>7.5774223124777413E-4</v>
      </c>
      <c r="Y143" s="26"/>
      <c r="Z143" s="27" t="e">
        <f>#REF!/1000</f>
        <v>#REF!</v>
      </c>
      <c r="AA143" s="27" t="e">
        <f>#REF!/1000</f>
        <v>#REF!</v>
      </c>
      <c r="AB143" s="27" t="e">
        <f>#REF!/1000</f>
        <v>#REF!</v>
      </c>
      <c r="AC143" s="27" t="e">
        <f>#REF!/1000</f>
        <v>#REF!</v>
      </c>
      <c r="AE143" s="18" t="e">
        <f>#REF!/1000</f>
        <v>#REF!</v>
      </c>
      <c r="AF143" s="18" t="e">
        <f>#REF!/1000</f>
        <v>#REF!</v>
      </c>
      <c r="AG143" s="18" t="e">
        <f>#REF!/1000</f>
        <v>#REF!</v>
      </c>
      <c r="AH143" s="18" t="e">
        <f>#REF!/1000</f>
        <v>#REF!</v>
      </c>
    </row>
    <row r="144" spans="1:34" s="28" customFormat="1">
      <c r="A144" s="19" t="s">
        <v>427</v>
      </c>
      <c r="B144" s="19">
        <v>621</v>
      </c>
      <c r="C144" s="19">
        <v>12</v>
      </c>
      <c r="D144" s="19">
        <v>801</v>
      </c>
      <c r="E144" s="19" t="s">
        <v>97</v>
      </c>
      <c r="F144" s="20">
        <v>547595</v>
      </c>
      <c r="G144" s="20">
        <v>533608</v>
      </c>
      <c r="H144" s="21">
        <v>13.987</v>
      </c>
      <c r="I144" s="22">
        <v>4</v>
      </c>
      <c r="J144" s="22" t="s">
        <v>406</v>
      </c>
      <c r="K144" s="23">
        <v>41921</v>
      </c>
      <c r="L144" s="24" t="s">
        <v>409</v>
      </c>
      <c r="M144" s="39">
        <v>2.88673</v>
      </c>
      <c r="N144" s="47">
        <v>7.1508799999999999</v>
      </c>
      <c r="O144" s="47">
        <v>1.02</v>
      </c>
      <c r="P144" s="47">
        <v>0</v>
      </c>
      <c r="Q144" s="47">
        <v>23.62</v>
      </c>
      <c r="R144" s="29">
        <f t="shared" si="8"/>
        <v>2.412444208397594E-2</v>
      </c>
      <c r="S144" s="47">
        <v>0</v>
      </c>
      <c r="T144" s="47">
        <f t="shared" si="9"/>
        <v>0</v>
      </c>
      <c r="U144" s="47">
        <v>0.49</v>
      </c>
      <c r="V144" s="29">
        <f t="shared" si="10"/>
        <v>1.0009294344748695E-3</v>
      </c>
      <c r="W144" s="47">
        <v>0</v>
      </c>
      <c r="X144" s="29">
        <f t="shared" si="11"/>
        <v>0</v>
      </c>
      <c r="Y144" s="26"/>
      <c r="Z144" s="27" t="e">
        <f>#REF!/1000</f>
        <v>#REF!</v>
      </c>
      <c r="AA144" s="27" t="e">
        <f>#REF!/1000</f>
        <v>#REF!</v>
      </c>
      <c r="AB144" s="27" t="e">
        <f>#REF!/1000</f>
        <v>#REF!</v>
      </c>
      <c r="AC144" s="27" t="e">
        <f>#REF!/1000</f>
        <v>#REF!</v>
      </c>
      <c r="AE144" s="18" t="e">
        <f>#REF!/1000</f>
        <v>#REF!</v>
      </c>
      <c r="AF144" s="18" t="e">
        <f>#REF!/1000</f>
        <v>#REF!</v>
      </c>
      <c r="AG144" s="18" t="e">
        <f>#REF!/1000</f>
        <v>#REF!</v>
      </c>
      <c r="AH144" s="18" t="e">
        <f>#REF!/1000</f>
        <v>#REF!</v>
      </c>
    </row>
    <row r="145" spans="1:34" s="28" customFormat="1">
      <c r="A145" s="19" t="s">
        <v>427</v>
      </c>
      <c r="B145" s="19">
        <v>621</v>
      </c>
      <c r="C145" s="19">
        <v>12</v>
      </c>
      <c r="D145" s="19">
        <v>801</v>
      </c>
      <c r="E145" s="19" t="s">
        <v>97</v>
      </c>
      <c r="F145" s="20">
        <v>533608</v>
      </c>
      <c r="G145" s="20">
        <v>547595</v>
      </c>
      <c r="H145" s="21">
        <v>13.987</v>
      </c>
      <c r="I145" s="22">
        <v>4</v>
      </c>
      <c r="J145" s="22" t="s">
        <v>405</v>
      </c>
      <c r="K145" s="23">
        <v>41921</v>
      </c>
      <c r="L145" s="24" t="s">
        <v>409</v>
      </c>
      <c r="M145" s="39">
        <v>3.2650600000000001</v>
      </c>
      <c r="N145" s="47">
        <v>9.1000200000000007</v>
      </c>
      <c r="O145" s="47">
        <v>0.96</v>
      </c>
      <c r="P145" s="47">
        <v>0</v>
      </c>
      <c r="Q145" s="47">
        <v>41.57</v>
      </c>
      <c r="R145" s="29">
        <f t="shared" si="8"/>
        <v>4.24577924399187E-2</v>
      </c>
      <c r="S145" s="47">
        <v>0.78</v>
      </c>
      <c r="T145" s="47">
        <f t="shared" si="9"/>
        <v>1.5933162426334658E-3</v>
      </c>
      <c r="U145" s="47">
        <v>306.7</v>
      </c>
      <c r="V145" s="29">
        <f t="shared" si="10"/>
        <v>0.62650011745600509</v>
      </c>
      <c r="W145" s="47">
        <v>1</v>
      </c>
      <c r="X145" s="29">
        <f t="shared" si="11"/>
        <v>2.0427131315813663E-3</v>
      </c>
      <c r="Y145" s="26"/>
      <c r="Z145" s="27" t="e">
        <f>#REF!/1000</f>
        <v>#REF!</v>
      </c>
      <c r="AA145" s="27" t="e">
        <f>#REF!/1000</f>
        <v>#REF!</v>
      </c>
      <c r="AB145" s="27" t="e">
        <f>#REF!/1000</f>
        <v>#REF!</v>
      </c>
      <c r="AC145" s="27" t="e">
        <f>#REF!/1000</f>
        <v>#REF!</v>
      </c>
      <c r="AE145" s="18" t="e">
        <f>#REF!/1000</f>
        <v>#REF!</v>
      </c>
      <c r="AF145" s="18" t="e">
        <f>#REF!/1000</f>
        <v>#REF!</v>
      </c>
      <c r="AG145" s="18" t="e">
        <f>#REF!/1000</f>
        <v>#REF!</v>
      </c>
      <c r="AH145" s="18" t="e">
        <f>#REF!/1000</f>
        <v>#REF!</v>
      </c>
    </row>
    <row r="146" spans="1:34" s="28" customFormat="1">
      <c r="A146" s="19" t="s">
        <v>427</v>
      </c>
      <c r="B146" s="19">
        <v>621</v>
      </c>
      <c r="C146" s="19">
        <v>12</v>
      </c>
      <c r="D146" s="19">
        <v>802</v>
      </c>
      <c r="E146" s="19" t="s">
        <v>98</v>
      </c>
      <c r="F146" s="20">
        <v>561850</v>
      </c>
      <c r="G146" s="20">
        <v>567052</v>
      </c>
      <c r="H146" s="21">
        <v>5.202</v>
      </c>
      <c r="I146" s="22">
        <v>4</v>
      </c>
      <c r="J146" s="22" t="s">
        <v>405</v>
      </c>
      <c r="K146" s="23">
        <v>41922</v>
      </c>
      <c r="L146" s="24" t="s">
        <v>409</v>
      </c>
      <c r="M146" s="39">
        <v>2.8229000000000002</v>
      </c>
      <c r="N146" s="47">
        <v>5.5733800000000002</v>
      </c>
      <c r="O146" s="47">
        <v>1.19</v>
      </c>
      <c r="P146" s="47">
        <v>0</v>
      </c>
      <c r="Q146" s="47">
        <v>123.81</v>
      </c>
      <c r="R146" s="29">
        <f t="shared" si="8"/>
        <v>0.34000659087164281</v>
      </c>
      <c r="S146" s="47">
        <v>12.66</v>
      </c>
      <c r="T146" s="47">
        <f t="shared" si="9"/>
        <v>6.9533695831273681E-2</v>
      </c>
      <c r="U146" s="47">
        <v>6.13</v>
      </c>
      <c r="V146" s="29">
        <f t="shared" si="10"/>
        <v>3.3668369308507716E-2</v>
      </c>
      <c r="W146" s="47">
        <v>0</v>
      </c>
      <c r="X146" s="29">
        <f t="shared" si="11"/>
        <v>0</v>
      </c>
      <c r="Y146" s="26"/>
      <c r="Z146" s="27" t="e">
        <f>#REF!/1000</f>
        <v>#REF!</v>
      </c>
      <c r="AA146" s="27" t="e">
        <f>#REF!/1000</f>
        <v>#REF!</v>
      </c>
      <c r="AB146" s="27" t="e">
        <f>#REF!/1000</f>
        <v>#REF!</v>
      </c>
      <c r="AC146" s="27" t="e">
        <f>#REF!/1000</f>
        <v>#REF!</v>
      </c>
      <c r="AE146" s="18" t="e">
        <f>#REF!/1000</f>
        <v>#REF!</v>
      </c>
      <c r="AF146" s="18" t="e">
        <f>#REF!/1000</f>
        <v>#REF!</v>
      </c>
      <c r="AG146" s="18" t="e">
        <f>#REF!/1000</f>
        <v>#REF!</v>
      </c>
      <c r="AH146" s="18" t="e">
        <f>#REF!/1000</f>
        <v>#REF!</v>
      </c>
    </row>
    <row r="147" spans="1:34" s="28" customFormat="1">
      <c r="A147" s="19" t="s">
        <v>427</v>
      </c>
      <c r="B147" s="19">
        <v>621</v>
      </c>
      <c r="C147" s="19">
        <v>12</v>
      </c>
      <c r="D147" s="19">
        <v>802</v>
      </c>
      <c r="E147" s="19" t="s">
        <v>98</v>
      </c>
      <c r="F147" s="20">
        <v>567052</v>
      </c>
      <c r="G147" s="20">
        <v>561850</v>
      </c>
      <c r="H147" s="21">
        <v>5.202</v>
      </c>
      <c r="I147" s="22">
        <v>4</v>
      </c>
      <c r="J147" s="22" t="s">
        <v>406</v>
      </c>
      <c r="K147" s="23">
        <v>41922</v>
      </c>
      <c r="L147" s="24" t="s">
        <v>409</v>
      </c>
      <c r="M147" s="39">
        <v>2.8479800000000002</v>
      </c>
      <c r="N147" s="47">
        <v>7.0580800000000004</v>
      </c>
      <c r="O147" s="47">
        <v>1</v>
      </c>
      <c r="P147" s="47">
        <v>0</v>
      </c>
      <c r="Q147" s="47">
        <v>122.64</v>
      </c>
      <c r="R147" s="29">
        <f t="shared" si="8"/>
        <v>0.33679354094579012</v>
      </c>
      <c r="S147" s="47">
        <v>27.08</v>
      </c>
      <c r="T147" s="47">
        <f t="shared" si="9"/>
        <v>0.14873400340528367</v>
      </c>
      <c r="U147" s="47">
        <v>2.31</v>
      </c>
      <c r="V147" s="29">
        <f t="shared" si="10"/>
        <v>1.2687427912341407E-2</v>
      </c>
      <c r="W147" s="47">
        <v>0</v>
      </c>
      <c r="X147" s="29">
        <f t="shared" si="11"/>
        <v>0</v>
      </c>
      <c r="Y147" s="26"/>
      <c r="Z147" s="27" t="e">
        <f>#REF!/1000</f>
        <v>#REF!</v>
      </c>
      <c r="AA147" s="27" t="e">
        <f>#REF!/1000</f>
        <v>#REF!</v>
      </c>
      <c r="AB147" s="27" t="e">
        <f>#REF!/1000</f>
        <v>#REF!</v>
      </c>
      <c r="AC147" s="27" t="e">
        <f>#REF!/1000</f>
        <v>#REF!</v>
      </c>
      <c r="AE147" s="18" t="e">
        <f>#REF!/1000</f>
        <v>#REF!</v>
      </c>
      <c r="AF147" s="18" t="e">
        <f>#REF!/1000</f>
        <v>#REF!</v>
      </c>
      <c r="AG147" s="18" t="e">
        <f>#REF!/1000</f>
        <v>#REF!</v>
      </c>
      <c r="AH147" s="18" t="e">
        <f>#REF!/1000</f>
        <v>#REF!</v>
      </c>
    </row>
    <row r="148" spans="1:34" s="28" customFormat="1">
      <c r="A148" s="19" t="s">
        <v>427</v>
      </c>
      <c r="B148" s="19">
        <v>621</v>
      </c>
      <c r="C148" s="19">
        <v>12</v>
      </c>
      <c r="D148" s="19">
        <v>803</v>
      </c>
      <c r="E148" s="19" t="s">
        <v>99</v>
      </c>
      <c r="F148" s="20">
        <v>567052</v>
      </c>
      <c r="G148" s="20">
        <v>592652</v>
      </c>
      <c r="H148" s="21">
        <v>25.6</v>
      </c>
      <c r="I148" s="22">
        <v>4</v>
      </c>
      <c r="J148" s="22" t="s">
        <v>405</v>
      </c>
      <c r="K148" s="23">
        <v>41922</v>
      </c>
      <c r="L148" s="24" t="s">
        <v>409</v>
      </c>
      <c r="M148" s="39">
        <v>2.3908200000000002</v>
      </c>
      <c r="N148" s="47">
        <v>10.5678</v>
      </c>
      <c r="O148" s="47">
        <v>1.17</v>
      </c>
      <c r="P148" s="47">
        <v>0</v>
      </c>
      <c r="Q148" s="47">
        <v>10</v>
      </c>
      <c r="R148" s="29">
        <f t="shared" si="8"/>
        <v>5.5803571428571421E-3</v>
      </c>
      <c r="S148" s="47">
        <v>13.8</v>
      </c>
      <c r="T148" s="47">
        <f t="shared" si="9"/>
        <v>1.5401785714285712E-2</v>
      </c>
      <c r="U148" s="47">
        <v>30.45</v>
      </c>
      <c r="V148" s="29">
        <f t="shared" si="10"/>
        <v>3.398437499999999E-2</v>
      </c>
      <c r="W148" s="47">
        <v>0</v>
      </c>
      <c r="X148" s="29">
        <f t="shared" si="11"/>
        <v>0</v>
      </c>
      <c r="Y148" s="26"/>
      <c r="Z148" s="27" t="e">
        <f>#REF!/1000</f>
        <v>#REF!</v>
      </c>
      <c r="AA148" s="27" t="e">
        <f>#REF!/1000</f>
        <v>#REF!</v>
      </c>
      <c r="AB148" s="27" t="e">
        <f>#REF!/1000</f>
        <v>#REF!</v>
      </c>
      <c r="AC148" s="27" t="e">
        <f>#REF!/1000</f>
        <v>#REF!</v>
      </c>
      <c r="AE148" s="18" t="e">
        <f>#REF!/1000</f>
        <v>#REF!</v>
      </c>
      <c r="AF148" s="18" t="e">
        <f>#REF!/1000</f>
        <v>#REF!</v>
      </c>
      <c r="AG148" s="18" t="e">
        <f>#REF!/1000</f>
        <v>#REF!</v>
      </c>
      <c r="AH148" s="18" t="e">
        <f>#REF!/1000</f>
        <v>#REF!</v>
      </c>
    </row>
    <row r="149" spans="1:34" s="28" customFormat="1">
      <c r="A149" s="19" t="s">
        <v>427</v>
      </c>
      <c r="B149" s="19">
        <v>621</v>
      </c>
      <c r="C149" s="19">
        <v>12</v>
      </c>
      <c r="D149" s="19">
        <v>803</v>
      </c>
      <c r="E149" s="19" t="s">
        <v>99</v>
      </c>
      <c r="F149" s="20">
        <v>592652</v>
      </c>
      <c r="G149" s="20">
        <v>567052</v>
      </c>
      <c r="H149" s="21">
        <v>25.6</v>
      </c>
      <c r="I149" s="22">
        <v>4</v>
      </c>
      <c r="J149" s="22" t="s">
        <v>406</v>
      </c>
      <c r="K149" s="23">
        <v>41922</v>
      </c>
      <c r="L149" s="24" t="s">
        <v>409</v>
      </c>
      <c r="M149" s="39">
        <v>2.2696000000000001</v>
      </c>
      <c r="N149" s="47">
        <v>11.391999999999999</v>
      </c>
      <c r="O149" s="47">
        <v>1.08</v>
      </c>
      <c r="P149" s="47">
        <v>0</v>
      </c>
      <c r="Q149" s="47">
        <v>14.03</v>
      </c>
      <c r="R149" s="29">
        <f t="shared" si="8"/>
        <v>7.8292410714285703E-3</v>
      </c>
      <c r="S149" s="47">
        <v>13.76</v>
      </c>
      <c r="T149" s="47">
        <f t="shared" si="9"/>
        <v>1.5357142857142854E-2</v>
      </c>
      <c r="U149" s="47">
        <v>0</v>
      </c>
      <c r="V149" s="29">
        <f t="shared" si="10"/>
        <v>0</v>
      </c>
      <c r="W149" s="47">
        <v>0</v>
      </c>
      <c r="X149" s="29">
        <f t="shared" si="11"/>
        <v>0</v>
      </c>
      <c r="Y149" s="26"/>
      <c r="Z149" s="27" t="e">
        <f>#REF!/1000</f>
        <v>#REF!</v>
      </c>
      <c r="AA149" s="27" t="e">
        <f>#REF!/1000</f>
        <v>#REF!</v>
      </c>
      <c r="AB149" s="27" t="e">
        <f>#REF!/1000</f>
        <v>#REF!</v>
      </c>
      <c r="AC149" s="27" t="e">
        <f>#REF!/1000</f>
        <v>#REF!</v>
      </c>
      <c r="AE149" s="18" t="e">
        <f>#REF!/1000</f>
        <v>#REF!</v>
      </c>
      <c r="AF149" s="18" t="e">
        <f>#REF!/1000</f>
        <v>#REF!</v>
      </c>
      <c r="AG149" s="18" t="e">
        <f>#REF!/1000</f>
        <v>#REF!</v>
      </c>
      <c r="AH149" s="18" t="e">
        <f>#REF!/1000</f>
        <v>#REF!</v>
      </c>
    </row>
    <row r="150" spans="1:34" s="28" customFormat="1">
      <c r="A150" s="19" t="s">
        <v>427</v>
      </c>
      <c r="B150" s="19">
        <v>621</v>
      </c>
      <c r="C150" s="19">
        <v>230</v>
      </c>
      <c r="D150" s="19">
        <v>101</v>
      </c>
      <c r="E150" s="19" t="s">
        <v>100</v>
      </c>
      <c r="F150" s="20">
        <v>20259</v>
      </c>
      <c r="G150" s="20">
        <v>0</v>
      </c>
      <c r="H150" s="21">
        <v>20.259</v>
      </c>
      <c r="I150" s="22">
        <v>4</v>
      </c>
      <c r="J150" s="22" t="s">
        <v>406</v>
      </c>
      <c r="K150" s="23">
        <v>41921</v>
      </c>
      <c r="L150" s="24" t="s">
        <v>409</v>
      </c>
      <c r="M150" s="39">
        <v>2.9676399999999998</v>
      </c>
      <c r="N150" s="47">
        <v>4.36449</v>
      </c>
      <c r="O150" s="47">
        <v>1.17</v>
      </c>
      <c r="P150" s="47">
        <v>6</v>
      </c>
      <c r="Q150" s="47">
        <v>0</v>
      </c>
      <c r="R150" s="29">
        <f t="shared" si="8"/>
        <v>8.4618476444331611E-3</v>
      </c>
      <c r="S150" s="47">
        <v>17.309999999999999</v>
      </c>
      <c r="T150" s="47">
        <f t="shared" si="9"/>
        <v>2.4412430454189671E-2</v>
      </c>
      <c r="U150" s="47">
        <v>217.99</v>
      </c>
      <c r="V150" s="29">
        <f t="shared" si="10"/>
        <v>0.30743302800166417</v>
      </c>
      <c r="W150" s="47">
        <v>0</v>
      </c>
      <c r="X150" s="29">
        <f t="shared" si="11"/>
        <v>0</v>
      </c>
      <c r="Y150" s="26"/>
      <c r="Z150" s="27" t="e">
        <f>#REF!/1000</f>
        <v>#REF!</v>
      </c>
      <c r="AA150" s="27" t="e">
        <f>#REF!/1000</f>
        <v>#REF!</v>
      </c>
      <c r="AB150" s="27" t="e">
        <f>#REF!/1000</f>
        <v>#REF!</v>
      </c>
      <c r="AC150" s="27" t="e">
        <f>#REF!/1000</f>
        <v>#REF!</v>
      </c>
      <c r="AE150" s="18" t="e">
        <f>#REF!/1000</f>
        <v>#REF!</v>
      </c>
      <c r="AF150" s="18" t="e">
        <f>#REF!/1000</f>
        <v>#REF!</v>
      </c>
      <c r="AG150" s="18" t="e">
        <f>#REF!/1000</f>
        <v>#REF!</v>
      </c>
      <c r="AH150" s="18" t="e">
        <f>#REF!/1000</f>
        <v>#REF!</v>
      </c>
    </row>
    <row r="151" spans="1:34" s="28" customFormat="1">
      <c r="A151" s="19" t="s">
        <v>427</v>
      </c>
      <c r="B151" s="19">
        <v>621</v>
      </c>
      <c r="C151" s="19">
        <v>230</v>
      </c>
      <c r="D151" s="19">
        <v>101</v>
      </c>
      <c r="E151" s="19" t="s">
        <v>100</v>
      </c>
      <c r="F151" s="20">
        <v>0</v>
      </c>
      <c r="G151" s="20">
        <v>20259</v>
      </c>
      <c r="H151" s="21">
        <v>20.259</v>
      </c>
      <c r="I151" s="22">
        <v>4</v>
      </c>
      <c r="J151" s="22" t="s">
        <v>405</v>
      </c>
      <c r="K151" s="23">
        <v>41921</v>
      </c>
      <c r="L151" s="24" t="s">
        <v>409</v>
      </c>
      <c r="M151" s="39">
        <v>2.6785199999999998</v>
      </c>
      <c r="N151" s="47">
        <v>5.4542200000000003</v>
      </c>
      <c r="O151" s="47">
        <v>1.08</v>
      </c>
      <c r="P151" s="47">
        <v>10</v>
      </c>
      <c r="Q151" s="47">
        <v>0</v>
      </c>
      <c r="R151" s="29">
        <f t="shared" si="8"/>
        <v>1.4103079407388605E-2</v>
      </c>
      <c r="S151" s="47">
        <v>0</v>
      </c>
      <c r="T151" s="47">
        <f t="shared" si="9"/>
        <v>0</v>
      </c>
      <c r="U151" s="47">
        <v>424</v>
      </c>
      <c r="V151" s="29">
        <f t="shared" si="10"/>
        <v>0.59797056687327677</v>
      </c>
      <c r="W151" s="47">
        <v>1</v>
      </c>
      <c r="X151" s="29">
        <f t="shared" si="11"/>
        <v>1.4103079407388603E-3</v>
      </c>
      <c r="Y151" s="26"/>
      <c r="Z151" s="27" t="e">
        <f>#REF!/1000</f>
        <v>#REF!</v>
      </c>
      <c r="AA151" s="27" t="e">
        <f>#REF!/1000</f>
        <v>#REF!</v>
      </c>
      <c r="AB151" s="27" t="e">
        <f>#REF!/1000</f>
        <v>#REF!</v>
      </c>
      <c r="AC151" s="27" t="e">
        <f>#REF!/1000</f>
        <v>#REF!</v>
      </c>
      <c r="AE151" s="18" t="e">
        <f>#REF!/1000</f>
        <v>#REF!</v>
      </c>
      <c r="AF151" s="18" t="e">
        <f>#REF!/1000</f>
        <v>#REF!</v>
      </c>
      <c r="AG151" s="18" t="e">
        <f>#REF!/1000</f>
        <v>#REF!</v>
      </c>
      <c r="AH151" s="18" t="e">
        <f>#REF!/1000</f>
        <v>#REF!</v>
      </c>
    </row>
    <row r="152" spans="1:34" s="28" customFormat="1">
      <c r="A152" s="19" t="s">
        <v>427</v>
      </c>
      <c r="B152" s="19">
        <v>621</v>
      </c>
      <c r="C152" s="19">
        <v>230</v>
      </c>
      <c r="D152" s="19">
        <v>102</v>
      </c>
      <c r="E152" s="19" t="s">
        <v>101</v>
      </c>
      <c r="F152" s="20">
        <v>48332</v>
      </c>
      <c r="G152" s="20">
        <v>20259</v>
      </c>
      <c r="H152" s="21">
        <v>28.073</v>
      </c>
      <c r="I152" s="22">
        <v>4</v>
      </c>
      <c r="J152" s="22" t="s">
        <v>406</v>
      </c>
      <c r="K152" s="23">
        <v>41921</v>
      </c>
      <c r="L152" s="24" t="s">
        <v>409</v>
      </c>
      <c r="M152" s="39">
        <v>2.3764099999999999</v>
      </c>
      <c r="N152" s="47">
        <v>6.7350000000000003</v>
      </c>
      <c r="O152" s="47">
        <v>1.18</v>
      </c>
      <c r="P152" s="47">
        <v>0</v>
      </c>
      <c r="Q152" s="47">
        <v>0</v>
      </c>
      <c r="R152" s="29">
        <f t="shared" si="8"/>
        <v>0</v>
      </c>
      <c r="S152" s="47">
        <v>38.159999999999997</v>
      </c>
      <c r="T152" s="47">
        <f t="shared" si="9"/>
        <v>3.883752054592364E-2</v>
      </c>
      <c r="U152" s="47">
        <v>69.3</v>
      </c>
      <c r="V152" s="29">
        <f t="shared" si="10"/>
        <v>7.0530402878210385E-2</v>
      </c>
      <c r="W152" s="47">
        <v>0</v>
      </c>
      <c r="X152" s="29">
        <f t="shared" si="11"/>
        <v>0</v>
      </c>
      <c r="Y152" s="26"/>
      <c r="Z152" s="27" t="e">
        <f>#REF!/1000</f>
        <v>#REF!</v>
      </c>
      <c r="AA152" s="27" t="e">
        <f>#REF!/1000</f>
        <v>#REF!</v>
      </c>
      <c r="AB152" s="27" t="e">
        <f>#REF!/1000</f>
        <v>#REF!</v>
      </c>
      <c r="AC152" s="27" t="e">
        <f>#REF!/1000</f>
        <v>#REF!</v>
      </c>
      <c r="AE152" s="18" t="e">
        <f>#REF!/1000</f>
        <v>#REF!</v>
      </c>
      <c r="AF152" s="18" t="e">
        <f>#REF!/1000</f>
        <v>#REF!</v>
      </c>
      <c r="AG152" s="18" t="e">
        <f>#REF!/1000</f>
        <v>#REF!</v>
      </c>
      <c r="AH152" s="18" t="e">
        <f>#REF!/1000</f>
        <v>#REF!</v>
      </c>
    </row>
    <row r="153" spans="1:34" s="28" customFormat="1">
      <c r="A153" s="19" t="s">
        <v>427</v>
      </c>
      <c r="B153" s="19">
        <v>621</v>
      </c>
      <c r="C153" s="19">
        <v>230</v>
      </c>
      <c r="D153" s="19">
        <v>102</v>
      </c>
      <c r="E153" s="19" t="s">
        <v>101</v>
      </c>
      <c r="F153" s="20">
        <v>20259</v>
      </c>
      <c r="G153" s="20">
        <v>45332</v>
      </c>
      <c r="H153" s="21">
        <v>24.741</v>
      </c>
      <c r="I153" s="22">
        <v>4</v>
      </c>
      <c r="J153" s="22" t="s">
        <v>405</v>
      </c>
      <c r="K153" s="23">
        <v>41921</v>
      </c>
      <c r="L153" s="24" t="s">
        <v>409</v>
      </c>
      <c r="M153" s="39">
        <v>2.2704</v>
      </c>
      <c r="N153" s="47">
        <v>7.0694600000000003</v>
      </c>
      <c r="O153" s="47">
        <v>1.0900000000000001</v>
      </c>
      <c r="P153" s="47">
        <v>0</v>
      </c>
      <c r="Q153" s="47">
        <v>0</v>
      </c>
      <c r="R153" s="29">
        <f t="shared" si="8"/>
        <v>0</v>
      </c>
      <c r="S153" s="47">
        <v>13.42</v>
      </c>
      <c r="T153" s="47">
        <f t="shared" si="9"/>
        <v>1.5497699018979485E-2</v>
      </c>
      <c r="U153" s="47">
        <v>43.1</v>
      </c>
      <c r="V153" s="29">
        <f t="shared" si="10"/>
        <v>4.9772788950671817E-2</v>
      </c>
      <c r="W153" s="47">
        <v>0</v>
      </c>
      <c r="X153" s="29">
        <f t="shared" si="11"/>
        <v>0</v>
      </c>
      <c r="Y153" s="26"/>
      <c r="Z153" s="27" t="e">
        <f>#REF!/1000</f>
        <v>#REF!</v>
      </c>
      <c r="AA153" s="27" t="e">
        <f>#REF!/1000</f>
        <v>#REF!</v>
      </c>
      <c r="AB153" s="27" t="e">
        <f>#REF!/1000</f>
        <v>#REF!</v>
      </c>
      <c r="AC153" s="27" t="e">
        <f>#REF!/1000</f>
        <v>#REF!</v>
      </c>
      <c r="AE153" s="18" t="e">
        <f>#REF!/1000</f>
        <v>#REF!</v>
      </c>
      <c r="AF153" s="18" t="e">
        <f>#REF!/1000</f>
        <v>#REF!</v>
      </c>
      <c r="AG153" s="18" t="e">
        <f>#REF!/1000</f>
        <v>#REF!</v>
      </c>
      <c r="AH153" s="18" t="e">
        <f>#REF!/1000</f>
        <v>#REF!</v>
      </c>
    </row>
    <row r="154" spans="1:34" s="28" customFormat="1">
      <c r="A154" s="19" t="s">
        <v>427</v>
      </c>
      <c r="B154" s="19">
        <v>621</v>
      </c>
      <c r="C154" s="19">
        <v>230</v>
      </c>
      <c r="D154" s="19">
        <v>102</v>
      </c>
      <c r="E154" s="19" t="s">
        <v>101</v>
      </c>
      <c r="F154" s="20">
        <v>45000</v>
      </c>
      <c r="G154" s="20">
        <v>48332</v>
      </c>
      <c r="H154" s="21">
        <v>3.3319999999999999</v>
      </c>
      <c r="I154" s="22">
        <v>4</v>
      </c>
      <c r="J154" s="22" t="s">
        <v>405</v>
      </c>
      <c r="K154" s="23">
        <v>41921</v>
      </c>
      <c r="L154" s="24" t="s">
        <v>409</v>
      </c>
      <c r="M154" s="39">
        <v>2.8019400000000001</v>
      </c>
      <c r="N154" s="47">
        <v>7.9685499999999996</v>
      </c>
      <c r="O154" s="47">
        <v>1.17</v>
      </c>
      <c r="P154" s="47">
        <v>0</v>
      </c>
      <c r="Q154" s="47">
        <v>47.14</v>
      </c>
      <c r="R154" s="29">
        <f t="shared" si="8"/>
        <v>0.20210941519464934</v>
      </c>
      <c r="S154" s="47">
        <v>6.95</v>
      </c>
      <c r="T154" s="47">
        <f t="shared" si="9"/>
        <v>5.959526667809982E-2</v>
      </c>
      <c r="U154" s="47">
        <v>54.26</v>
      </c>
      <c r="V154" s="29">
        <f t="shared" si="10"/>
        <v>0.46527182301492026</v>
      </c>
      <c r="W154" s="47">
        <v>0</v>
      </c>
      <c r="X154" s="29">
        <f t="shared" si="11"/>
        <v>0</v>
      </c>
      <c r="Y154" s="26"/>
      <c r="Z154" s="27" t="e">
        <f>#REF!/1000</f>
        <v>#REF!</v>
      </c>
      <c r="AA154" s="27" t="e">
        <f>#REF!/1000</f>
        <v>#REF!</v>
      </c>
      <c r="AB154" s="27" t="e">
        <f>#REF!/1000</f>
        <v>#REF!</v>
      </c>
      <c r="AC154" s="27" t="e">
        <f>#REF!/1000</f>
        <v>#REF!</v>
      </c>
      <c r="AE154" s="18" t="e">
        <f>#REF!/1000</f>
        <v>#REF!</v>
      </c>
      <c r="AF154" s="18" t="e">
        <f>#REF!/1000</f>
        <v>#REF!</v>
      </c>
      <c r="AG154" s="18" t="e">
        <f>#REF!/1000</f>
        <v>#REF!</v>
      </c>
      <c r="AH154" s="18" t="e">
        <f>#REF!/1000</f>
        <v>#REF!</v>
      </c>
    </row>
    <row r="155" spans="1:34" s="28" customFormat="1">
      <c r="A155" s="19" t="s">
        <v>427</v>
      </c>
      <c r="B155" s="19">
        <v>621</v>
      </c>
      <c r="C155" s="19">
        <v>2062</v>
      </c>
      <c r="D155" s="19">
        <v>100</v>
      </c>
      <c r="E155" s="38" t="s">
        <v>102</v>
      </c>
      <c r="F155" s="20">
        <v>0</v>
      </c>
      <c r="G155" s="20">
        <v>500</v>
      </c>
      <c r="H155" s="21">
        <v>0.5</v>
      </c>
      <c r="I155" s="22">
        <v>4</v>
      </c>
      <c r="J155" s="22" t="s">
        <v>405</v>
      </c>
      <c r="K155" s="23">
        <v>41921</v>
      </c>
      <c r="L155" s="24" t="s">
        <v>409</v>
      </c>
      <c r="M155" s="39">
        <v>2.79189</v>
      </c>
      <c r="N155" s="47">
        <v>4.5683800000000003</v>
      </c>
      <c r="O155" s="47">
        <v>0.99</v>
      </c>
      <c r="P155" s="47">
        <v>0</v>
      </c>
      <c r="Q155" s="47">
        <v>1</v>
      </c>
      <c r="R155" s="29">
        <f t="shared" si="8"/>
        <v>2.8571428571428574E-2</v>
      </c>
      <c r="S155" s="47">
        <v>0</v>
      </c>
      <c r="T155" s="47">
        <f t="shared" si="9"/>
        <v>0</v>
      </c>
      <c r="U155" s="47">
        <v>0</v>
      </c>
      <c r="V155" s="29">
        <f t="shared" si="10"/>
        <v>0</v>
      </c>
      <c r="W155" s="47">
        <v>0</v>
      </c>
      <c r="X155" s="29">
        <f t="shared" si="11"/>
        <v>0</v>
      </c>
      <c r="Y155" s="26"/>
      <c r="Z155" s="27" t="e">
        <f>#REF!/1000</f>
        <v>#REF!</v>
      </c>
      <c r="AA155" s="27" t="e">
        <f>#REF!/1000</f>
        <v>#REF!</v>
      </c>
      <c r="AB155" s="27" t="e">
        <f>#REF!/1000</f>
        <v>#REF!</v>
      </c>
      <c r="AC155" s="27" t="e">
        <f>#REF!/1000</f>
        <v>#REF!</v>
      </c>
      <c r="AE155" s="18" t="e">
        <f>#REF!/1000</f>
        <v>#REF!</v>
      </c>
      <c r="AF155" s="18" t="e">
        <f>#REF!/1000</f>
        <v>#REF!</v>
      </c>
      <c r="AG155" s="18" t="e">
        <f>#REF!/1000</f>
        <v>#REF!</v>
      </c>
      <c r="AH155" s="18" t="e">
        <f>#REF!/1000</f>
        <v>#REF!</v>
      </c>
    </row>
    <row r="156" spans="1:34" s="17" customFormat="1">
      <c r="A156" s="7" t="s">
        <v>427</v>
      </c>
      <c r="B156" s="7">
        <v>621</v>
      </c>
      <c r="C156" s="7">
        <v>2062</v>
      </c>
      <c r="D156" s="7">
        <v>100</v>
      </c>
      <c r="E156" s="38" t="s">
        <v>102</v>
      </c>
      <c r="F156" s="8">
        <v>500</v>
      </c>
      <c r="G156" s="8">
        <v>0</v>
      </c>
      <c r="H156" s="9">
        <v>0.5</v>
      </c>
      <c r="I156" s="10">
        <v>4</v>
      </c>
      <c r="J156" s="10" t="s">
        <v>406</v>
      </c>
      <c r="K156" s="11">
        <v>41921</v>
      </c>
      <c r="L156" s="12" t="s">
        <v>409</v>
      </c>
      <c r="M156" s="34">
        <v>3.05</v>
      </c>
      <c r="N156" s="29">
        <v>5.1356099999999998</v>
      </c>
      <c r="O156" s="29">
        <v>1.02</v>
      </c>
      <c r="P156" s="29">
        <v>0</v>
      </c>
      <c r="Q156" s="29">
        <v>0</v>
      </c>
      <c r="R156" s="29">
        <f t="shared" si="8"/>
        <v>0</v>
      </c>
      <c r="S156" s="29">
        <v>0</v>
      </c>
      <c r="T156" s="29">
        <f t="shared" si="9"/>
        <v>0</v>
      </c>
      <c r="U156" s="29">
        <v>0</v>
      </c>
      <c r="V156" s="29">
        <f t="shared" si="10"/>
        <v>0</v>
      </c>
      <c r="W156" s="29">
        <v>0</v>
      </c>
      <c r="X156" s="29">
        <f t="shared" si="11"/>
        <v>0</v>
      </c>
      <c r="Y156" s="15" t="s">
        <v>502</v>
      </c>
      <c r="Z156" s="16" t="e">
        <f>#REF!/1000</f>
        <v>#REF!</v>
      </c>
      <c r="AA156" s="16" t="e">
        <f>#REF!/1000</f>
        <v>#REF!</v>
      </c>
      <c r="AB156" s="16" t="e">
        <f>#REF!/1000</f>
        <v>#REF!</v>
      </c>
      <c r="AC156" s="16" t="e">
        <f>#REF!/1000</f>
        <v>#REF!</v>
      </c>
      <c r="AE156" s="18" t="e">
        <f>#REF!/1000</f>
        <v>#REF!</v>
      </c>
      <c r="AF156" s="18" t="e">
        <f>#REF!/1000</f>
        <v>#REF!</v>
      </c>
      <c r="AG156" s="18" t="e">
        <f>#REF!/1000</f>
        <v>#REF!</v>
      </c>
      <c r="AH156" s="18" t="e">
        <f>#REF!/1000</f>
        <v>#REF!</v>
      </c>
    </row>
    <row r="157" spans="1:34" s="28" customFormat="1">
      <c r="A157" s="19" t="s">
        <v>427</v>
      </c>
      <c r="B157" s="19">
        <v>621</v>
      </c>
      <c r="C157" s="19">
        <v>2131</v>
      </c>
      <c r="D157" s="19">
        <v>100</v>
      </c>
      <c r="E157" s="38" t="s">
        <v>103</v>
      </c>
      <c r="F157" s="20">
        <v>0</v>
      </c>
      <c r="G157" s="20">
        <v>4138</v>
      </c>
      <c r="H157" s="21">
        <v>4.1379999999999999</v>
      </c>
      <c r="I157" s="22">
        <v>4</v>
      </c>
      <c r="J157" s="22" t="s">
        <v>405</v>
      </c>
      <c r="K157" s="23">
        <v>41922</v>
      </c>
      <c r="L157" s="24" t="s">
        <v>409</v>
      </c>
      <c r="M157" s="39">
        <v>2.29392</v>
      </c>
      <c r="N157" s="47">
        <v>3.32084</v>
      </c>
      <c r="O157" s="47">
        <v>0.99</v>
      </c>
      <c r="P157" s="47">
        <v>0</v>
      </c>
      <c r="Q157" s="47">
        <v>0</v>
      </c>
      <c r="R157" s="29">
        <f t="shared" si="8"/>
        <v>0</v>
      </c>
      <c r="S157" s="47">
        <v>0</v>
      </c>
      <c r="T157" s="47">
        <f t="shared" si="9"/>
        <v>0</v>
      </c>
      <c r="U157" s="47">
        <v>17.64</v>
      </c>
      <c r="V157" s="29">
        <f t="shared" si="10"/>
        <v>0.12179797003383278</v>
      </c>
      <c r="W157" s="47">
        <v>0</v>
      </c>
      <c r="X157" s="29">
        <f t="shared" si="11"/>
        <v>0</v>
      </c>
      <c r="Y157" s="26"/>
      <c r="Z157" s="27" t="e">
        <f>#REF!/1000</f>
        <v>#REF!</v>
      </c>
      <c r="AA157" s="27" t="e">
        <f>#REF!/1000</f>
        <v>#REF!</v>
      </c>
      <c r="AB157" s="27" t="e">
        <f>#REF!/1000</f>
        <v>#REF!</v>
      </c>
      <c r="AC157" s="27" t="e">
        <f>#REF!/1000</f>
        <v>#REF!</v>
      </c>
      <c r="AE157" s="18" t="e">
        <f>#REF!/1000</f>
        <v>#REF!</v>
      </c>
      <c r="AF157" s="18" t="e">
        <f>#REF!/1000</f>
        <v>#REF!</v>
      </c>
      <c r="AG157" s="18" t="e">
        <f>#REF!/1000</f>
        <v>#REF!</v>
      </c>
      <c r="AH157" s="18" t="e">
        <f>#REF!/1000</f>
        <v>#REF!</v>
      </c>
    </row>
    <row r="158" spans="1:34" s="28" customFormat="1">
      <c r="A158" s="19" t="s">
        <v>427</v>
      </c>
      <c r="B158" s="19">
        <v>621</v>
      </c>
      <c r="C158" s="19">
        <v>2131</v>
      </c>
      <c r="D158" s="19">
        <v>100</v>
      </c>
      <c r="E158" s="38" t="s">
        <v>103</v>
      </c>
      <c r="F158" s="20">
        <v>4138</v>
      </c>
      <c r="G158" s="20">
        <v>0</v>
      </c>
      <c r="H158" s="21">
        <v>4.1379999999999999</v>
      </c>
      <c r="I158" s="22">
        <v>4</v>
      </c>
      <c r="J158" s="22" t="s">
        <v>406</v>
      </c>
      <c r="K158" s="23">
        <v>41922</v>
      </c>
      <c r="L158" s="24" t="s">
        <v>409</v>
      </c>
      <c r="M158" s="39">
        <v>2.4150900000000002</v>
      </c>
      <c r="N158" s="47">
        <v>3.5076000000000001</v>
      </c>
      <c r="O158" s="47">
        <v>0.98</v>
      </c>
      <c r="P158" s="47">
        <v>0</v>
      </c>
      <c r="Q158" s="47">
        <v>0</v>
      </c>
      <c r="R158" s="29">
        <f t="shared" si="8"/>
        <v>0</v>
      </c>
      <c r="S158" s="47">
        <v>0.3</v>
      </c>
      <c r="T158" s="47">
        <f t="shared" si="9"/>
        <v>2.0713940481944348E-3</v>
      </c>
      <c r="U158" s="47">
        <v>19.82</v>
      </c>
      <c r="V158" s="29">
        <f t="shared" si="10"/>
        <v>0.136850100117379</v>
      </c>
      <c r="W158" s="47">
        <v>0</v>
      </c>
      <c r="X158" s="29">
        <f t="shared" si="11"/>
        <v>0</v>
      </c>
      <c r="Y158" s="26"/>
      <c r="Z158" s="27" t="e">
        <f>#REF!/1000</f>
        <v>#REF!</v>
      </c>
      <c r="AA158" s="27" t="e">
        <f>#REF!/1000</f>
        <v>#REF!</v>
      </c>
      <c r="AB158" s="27" t="e">
        <f>#REF!/1000</f>
        <v>#REF!</v>
      </c>
      <c r="AC158" s="27" t="e">
        <f>#REF!/1000</f>
        <v>#REF!</v>
      </c>
      <c r="AE158" s="18" t="e">
        <f>#REF!/1000</f>
        <v>#REF!</v>
      </c>
      <c r="AF158" s="18" t="e">
        <f>#REF!/1000</f>
        <v>#REF!</v>
      </c>
      <c r="AG158" s="18" t="e">
        <f>#REF!/1000</f>
        <v>#REF!</v>
      </c>
      <c r="AH158" s="18" t="e">
        <f>#REF!/1000</f>
        <v>#REF!</v>
      </c>
    </row>
    <row r="159" spans="1:34" s="28" customFormat="1">
      <c r="A159" s="19" t="s">
        <v>427</v>
      </c>
      <c r="B159" s="19">
        <v>621</v>
      </c>
      <c r="C159" s="19">
        <v>2424</v>
      </c>
      <c r="D159" s="19">
        <v>100</v>
      </c>
      <c r="E159" s="38" t="s">
        <v>104</v>
      </c>
      <c r="F159" s="20">
        <v>0</v>
      </c>
      <c r="G159" s="20">
        <v>138</v>
      </c>
      <c r="H159" s="21">
        <v>0.13800000000000001</v>
      </c>
      <c r="I159" s="22">
        <v>4</v>
      </c>
      <c r="J159" s="22" t="s">
        <v>405</v>
      </c>
      <c r="K159" s="23">
        <v>41922</v>
      </c>
      <c r="L159" s="24" t="s">
        <v>409</v>
      </c>
      <c r="M159" s="39">
        <v>4.1059999999999999</v>
      </c>
      <c r="N159" s="47">
        <v>4.5739999999999998</v>
      </c>
      <c r="O159" s="47">
        <v>1.02</v>
      </c>
      <c r="P159" s="47">
        <v>0</v>
      </c>
      <c r="Q159" s="47">
        <v>0</v>
      </c>
      <c r="R159" s="29">
        <f t="shared" si="8"/>
        <v>0</v>
      </c>
      <c r="S159" s="47">
        <v>4.93</v>
      </c>
      <c r="T159" s="47">
        <f t="shared" si="9"/>
        <v>1.0207039337474118</v>
      </c>
      <c r="U159" s="47">
        <v>16.04</v>
      </c>
      <c r="V159" s="29">
        <f t="shared" si="10"/>
        <v>3.3209109730848856</v>
      </c>
      <c r="W159" s="47">
        <v>0</v>
      </c>
      <c r="X159" s="29">
        <f t="shared" si="11"/>
        <v>0</v>
      </c>
      <c r="Y159" s="26"/>
      <c r="Z159" s="27" t="e">
        <f>#REF!/1000</f>
        <v>#REF!</v>
      </c>
      <c r="AA159" s="27" t="e">
        <f>#REF!/1000</f>
        <v>#REF!</v>
      </c>
      <c r="AB159" s="27" t="e">
        <f>#REF!/1000</f>
        <v>#REF!</v>
      </c>
      <c r="AC159" s="27" t="e">
        <f>#REF!/1000</f>
        <v>#REF!</v>
      </c>
      <c r="AE159" s="18" t="e">
        <f>#REF!/1000</f>
        <v>#REF!</v>
      </c>
      <c r="AF159" s="18" t="e">
        <f>#REF!/1000</f>
        <v>#REF!</v>
      </c>
      <c r="AG159" s="18" t="e">
        <f>#REF!/1000</f>
        <v>#REF!</v>
      </c>
      <c r="AH159" s="18" t="e">
        <f>#REF!/1000</f>
        <v>#REF!</v>
      </c>
    </row>
    <row r="160" spans="1:34" s="28" customFormat="1">
      <c r="A160" s="19" t="s">
        <v>427</v>
      </c>
      <c r="B160" s="19">
        <v>621</v>
      </c>
      <c r="C160" s="19">
        <v>2424</v>
      </c>
      <c r="D160" s="19">
        <v>100</v>
      </c>
      <c r="E160" s="38" t="s">
        <v>104</v>
      </c>
      <c r="F160" s="20">
        <v>2041</v>
      </c>
      <c r="G160" s="20">
        <v>2207</v>
      </c>
      <c r="H160" s="21">
        <v>0.16600000000000001</v>
      </c>
      <c r="I160" s="22">
        <v>4</v>
      </c>
      <c r="J160" s="22" t="s">
        <v>405</v>
      </c>
      <c r="K160" s="23">
        <v>41922</v>
      </c>
      <c r="L160" s="24" t="s">
        <v>409</v>
      </c>
      <c r="M160" s="39">
        <v>4.5285700000000002</v>
      </c>
      <c r="N160" s="47">
        <v>3.4357099999999998</v>
      </c>
      <c r="O160" s="47">
        <v>0.9</v>
      </c>
      <c r="P160" s="47">
        <v>0</v>
      </c>
      <c r="Q160" s="47">
        <v>0</v>
      </c>
      <c r="R160" s="29">
        <f t="shared" si="8"/>
        <v>0</v>
      </c>
      <c r="S160" s="47">
        <v>1.03</v>
      </c>
      <c r="T160" s="47">
        <f t="shared" si="9"/>
        <v>0.17728055077452665</v>
      </c>
      <c r="U160" s="47">
        <v>0</v>
      </c>
      <c r="V160" s="29">
        <f t="shared" si="10"/>
        <v>0</v>
      </c>
      <c r="W160" s="47">
        <v>0</v>
      </c>
      <c r="X160" s="29">
        <f t="shared" si="11"/>
        <v>0</v>
      </c>
      <c r="Y160" s="26"/>
      <c r="Z160" s="27" t="e">
        <f>#REF!/1000</f>
        <v>#REF!</v>
      </c>
      <c r="AA160" s="27" t="e">
        <f>#REF!/1000</f>
        <v>#REF!</v>
      </c>
      <c r="AB160" s="27" t="e">
        <f>#REF!/1000</f>
        <v>#REF!</v>
      </c>
      <c r="AC160" s="27" t="e">
        <f>#REF!/1000</f>
        <v>#REF!</v>
      </c>
      <c r="AE160" s="18" t="e">
        <f>#REF!/1000</f>
        <v>#REF!</v>
      </c>
      <c r="AF160" s="18" t="e">
        <f>#REF!/1000</f>
        <v>#REF!</v>
      </c>
      <c r="AG160" s="18" t="e">
        <f>#REF!/1000</f>
        <v>#REF!</v>
      </c>
      <c r="AH160" s="18" t="e">
        <f>#REF!/1000</f>
        <v>#REF!</v>
      </c>
    </row>
    <row r="161" spans="1:34" s="28" customFormat="1">
      <c r="A161" s="19" t="s">
        <v>427</v>
      </c>
      <c r="B161" s="19">
        <v>621</v>
      </c>
      <c r="C161" s="19">
        <v>2424</v>
      </c>
      <c r="D161" s="19">
        <v>100</v>
      </c>
      <c r="E161" s="38" t="s">
        <v>104</v>
      </c>
      <c r="F161" s="20">
        <v>2207</v>
      </c>
      <c r="G161" s="20">
        <v>2041</v>
      </c>
      <c r="H161" s="21">
        <v>0.16600000000000001</v>
      </c>
      <c r="I161" s="22">
        <v>4</v>
      </c>
      <c r="J161" s="22" t="s">
        <v>406</v>
      </c>
      <c r="K161" s="23">
        <v>41922</v>
      </c>
      <c r="L161" s="24" t="s">
        <v>409</v>
      </c>
      <c r="M161" s="39">
        <v>4.66</v>
      </c>
      <c r="N161" s="47">
        <v>2.3414299999999999</v>
      </c>
      <c r="O161" s="47">
        <v>0.94</v>
      </c>
      <c r="P161" s="47">
        <v>0</v>
      </c>
      <c r="Q161" s="47">
        <v>0</v>
      </c>
      <c r="R161" s="29">
        <f t="shared" si="8"/>
        <v>0</v>
      </c>
      <c r="S161" s="47">
        <v>1.9</v>
      </c>
      <c r="T161" s="47">
        <f t="shared" si="9"/>
        <v>0.32702237521514621</v>
      </c>
      <c r="U161" s="47">
        <v>0</v>
      </c>
      <c r="V161" s="29">
        <f t="shared" si="10"/>
        <v>0</v>
      </c>
      <c r="W161" s="47">
        <v>0</v>
      </c>
      <c r="X161" s="29">
        <f t="shared" si="11"/>
        <v>0</v>
      </c>
      <c r="Y161" s="26"/>
      <c r="Z161" s="27" t="e">
        <f>#REF!/1000</f>
        <v>#REF!</v>
      </c>
      <c r="AA161" s="27" t="e">
        <f>#REF!/1000</f>
        <v>#REF!</v>
      </c>
      <c r="AB161" s="27" t="e">
        <f>#REF!/1000</f>
        <v>#REF!</v>
      </c>
      <c r="AC161" s="27" t="e">
        <f>#REF!/1000</f>
        <v>#REF!</v>
      </c>
      <c r="AE161" s="18" t="e">
        <f>#REF!/1000</f>
        <v>#REF!</v>
      </c>
      <c r="AF161" s="18" t="e">
        <f>#REF!/1000</f>
        <v>#REF!</v>
      </c>
      <c r="AG161" s="18" t="e">
        <f>#REF!/1000</f>
        <v>#REF!</v>
      </c>
      <c r="AH161" s="18" t="e">
        <f>#REF!/1000</f>
        <v>#REF!</v>
      </c>
    </row>
    <row r="162" spans="1:34" s="28" customFormat="1">
      <c r="A162" s="19" t="s">
        <v>427</v>
      </c>
      <c r="B162" s="19">
        <v>621</v>
      </c>
      <c r="C162" s="19">
        <v>2482</v>
      </c>
      <c r="D162" s="19">
        <v>100</v>
      </c>
      <c r="E162" s="38" t="s">
        <v>105</v>
      </c>
      <c r="F162" s="20">
        <v>0</v>
      </c>
      <c r="G162" s="20">
        <v>1041</v>
      </c>
      <c r="H162" s="21">
        <v>1.0409999999999999</v>
      </c>
      <c r="I162" s="22">
        <v>2</v>
      </c>
      <c r="J162" s="22" t="s">
        <v>407</v>
      </c>
      <c r="K162" s="23">
        <v>41922</v>
      </c>
      <c r="L162" s="24" t="s">
        <v>409</v>
      </c>
      <c r="M162" s="39">
        <v>2.87364</v>
      </c>
      <c r="N162" s="47">
        <v>1.8077300000000001</v>
      </c>
      <c r="O162" s="47">
        <v>1.28</v>
      </c>
      <c r="P162" s="47">
        <v>0</v>
      </c>
      <c r="Q162" s="47">
        <v>37.46</v>
      </c>
      <c r="R162" s="29">
        <f t="shared" si="8"/>
        <v>0.51406614519006455</v>
      </c>
      <c r="S162" s="47">
        <v>40.54</v>
      </c>
      <c r="T162" s="47">
        <f t="shared" si="9"/>
        <v>1.1126663922052973</v>
      </c>
      <c r="U162" s="47">
        <v>0</v>
      </c>
      <c r="V162" s="29">
        <f t="shared" si="10"/>
        <v>0</v>
      </c>
      <c r="W162" s="47">
        <v>0</v>
      </c>
      <c r="X162" s="29">
        <f t="shared" si="11"/>
        <v>0</v>
      </c>
      <c r="Y162" s="26"/>
      <c r="Z162" s="27" t="e">
        <f>#REF!/1000</f>
        <v>#REF!</v>
      </c>
      <c r="AA162" s="27" t="e">
        <f>#REF!/1000</f>
        <v>#REF!</v>
      </c>
      <c r="AB162" s="27" t="e">
        <f>#REF!/1000</f>
        <v>#REF!</v>
      </c>
      <c r="AC162" s="27" t="e">
        <f>#REF!/1000</f>
        <v>#REF!</v>
      </c>
      <c r="AE162" s="18" t="e">
        <f>#REF!/1000</f>
        <v>#REF!</v>
      </c>
      <c r="AF162" s="18" t="e">
        <f>#REF!/1000</f>
        <v>#REF!</v>
      </c>
      <c r="AG162" s="18" t="e">
        <f>#REF!/1000</f>
        <v>#REF!</v>
      </c>
      <c r="AH162" s="18" t="e">
        <f>#REF!/1000</f>
        <v>#REF!</v>
      </c>
    </row>
    <row r="163" spans="1:34" s="28" customFormat="1">
      <c r="A163" s="19" t="s">
        <v>463</v>
      </c>
      <c r="B163" s="19">
        <v>623</v>
      </c>
      <c r="C163" s="19">
        <v>2</v>
      </c>
      <c r="D163" s="19">
        <v>601</v>
      </c>
      <c r="E163" s="19" t="s">
        <v>106</v>
      </c>
      <c r="F163" s="20">
        <v>419636</v>
      </c>
      <c r="G163" s="20">
        <v>398534</v>
      </c>
      <c r="H163" s="21">
        <v>21.102</v>
      </c>
      <c r="I163" s="22">
        <v>4</v>
      </c>
      <c r="J163" s="22" t="s">
        <v>406</v>
      </c>
      <c r="K163" s="23">
        <v>41919</v>
      </c>
      <c r="L163" s="24" t="s">
        <v>409</v>
      </c>
      <c r="M163" s="39">
        <v>4.0018900000000004</v>
      </c>
      <c r="N163" s="47">
        <v>3.32308</v>
      </c>
      <c r="O163" s="47">
        <v>1.1200000000000001</v>
      </c>
      <c r="P163" s="47">
        <v>1.41</v>
      </c>
      <c r="Q163" s="47">
        <v>167.01</v>
      </c>
      <c r="R163" s="29">
        <f t="shared" si="8"/>
        <v>0.11497217596165561</v>
      </c>
      <c r="S163" s="47">
        <v>80.540000000000006</v>
      </c>
      <c r="T163" s="47">
        <f t="shared" si="9"/>
        <v>0.10904856682508091</v>
      </c>
      <c r="U163" s="47">
        <v>154.55000000000001</v>
      </c>
      <c r="V163" s="29">
        <f t="shared" si="10"/>
        <v>0.20925572389888569</v>
      </c>
      <c r="W163" s="47">
        <v>0</v>
      </c>
      <c r="X163" s="29">
        <f t="shared" si="11"/>
        <v>0</v>
      </c>
      <c r="Y163" s="26"/>
      <c r="Z163" s="27" t="e">
        <f>#REF!/1000</f>
        <v>#REF!</v>
      </c>
      <c r="AA163" s="27" t="e">
        <f>#REF!/1000</f>
        <v>#REF!</v>
      </c>
      <c r="AB163" s="27" t="e">
        <f>#REF!/1000</f>
        <v>#REF!</v>
      </c>
      <c r="AC163" s="27" t="e">
        <f>#REF!/1000</f>
        <v>#REF!</v>
      </c>
      <c r="AE163" s="18" t="e">
        <f>#REF!/1000</f>
        <v>#REF!</v>
      </c>
      <c r="AF163" s="18" t="e">
        <f>#REF!/1000</f>
        <v>#REF!</v>
      </c>
      <c r="AG163" s="18" t="e">
        <f>#REF!/1000</f>
        <v>#REF!</v>
      </c>
      <c r="AH163" s="18" t="e">
        <f>#REF!/1000</f>
        <v>#REF!</v>
      </c>
    </row>
    <row r="164" spans="1:34" s="28" customFormat="1">
      <c r="A164" s="19" t="s">
        <v>463</v>
      </c>
      <c r="B164" s="19">
        <v>623</v>
      </c>
      <c r="C164" s="19">
        <v>2</v>
      </c>
      <c r="D164" s="19">
        <v>601</v>
      </c>
      <c r="E164" s="19" t="s">
        <v>106</v>
      </c>
      <c r="F164" s="20">
        <v>398534</v>
      </c>
      <c r="G164" s="20">
        <v>419636</v>
      </c>
      <c r="H164" s="21">
        <v>21.102</v>
      </c>
      <c r="I164" s="22">
        <v>4</v>
      </c>
      <c r="J164" s="22" t="s">
        <v>405</v>
      </c>
      <c r="K164" s="23">
        <v>41919</v>
      </c>
      <c r="L164" s="24" t="s">
        <v>409</v>
      </c>
      <c r="M164" s="39">
        <v>2.81352</v>
      </c>
      <c r="N164" s="47">
        <v>3.9224100000000002</v>
      </c>
      <c r="O164" s="47">
        <v>1.28</v>
      </c>
      <c r="P164" s="47">
        <v>0</v>
      </c>
      <c r="Q164" s="47">
        <v>278.5</v>
      </c>
      <c r="R164" s="29">
        <f t="shared" si="8"/>
        <v>0.18854001651840718</v>
      </c>
      <c r="S164" s="47">
        <v>9.9499999999999993</v>
      </c>
      <c r="T164" s="47">
        <f t="shared" si="9"/>
        <v>1.3471979636324247E-2</v>
      </c>
      <c r="U164" s="47">
        <v>45.67</v>
      </c>
      <c r="V164" s="29">
        <f t="shared" si="10"/>
        <v>6.1835709546826982E-2</v>
      </c>
      <c r="W164" s="47">
        <v>0</v>
      </c>
      <c r="X164" s="29">
        <f t="shared" si="11"/>
        <v>0</v>
      </c>
      <c r="Y164" s="26"/>
      <c r="Z164" s="27" t="e">
        <f>#REF!/1000</f>
        <v>#REF!</v>
      </c>
      <c r="AA164" s="27" t="e">
        <f>#REF!/1000</f>
        <v>#REF!</v>
      </c>
      <c r="AB164" s="27" t="e">
        <f>#REF!/1000</f>
        <v>#REF!</v>
      </c>
      <c r="AC164" s="27" t="e">
        <f>#REF!/1000</f>
        <v>#REF!</v>
      </c>
      <c r="AE164" s="18" t="e">
        <f>#REF!/1000</f>
        <v>#REF!</v>
      </c>
      <c r="AF164" s="18" t="e">
        <f>#REF!/1000</f>
        <v>#REF!</v>
      </c>
      <c r="AG164" s="18" t="e">
        <f>#REF!/1000</f>
        <v>#REF!</v>
      </c>
      <c r="AH164" s="18" t="e">
        <f>#REF!/1000</f>
        <v>#REF!</v>
      </c>
    </row>
    <row r="165" spans="1:34" s="28" customFormat="1">
      <c r="A165" s="19" t="s">
        <v>463</v>
      </c>
      <c r="B165" s="19">
        <v>623</v>
      </c>
      <c r="C165" s="19">
        <v>2</v>
      </c>
      <c r="D165" s="19">
        <v>602</v>
      </c>
      <c r="E165" s="19" t="s">
        <v>107</v>
      </c>
      <c r="F165" s="20">
        <v>450455</v>
      </c>
      <c r="G165" s="20">
        <v>419636</v>
      </c>
      <c r="H165" s="21">
        <v>30.818999999999999</v>
      </c>
      <c r="I165" s="22">
        <v>4</v>
      </c>
      <c r="J165" s="22" t="s">
        <v>406</v>
      </c>
      <c r="K165" s="23">
        <v>41919</v>
      </c>
      <c r="L165" s="24" t="s">
        <v>409</v>
      </c>
      <c r="M165" s="39">
        <v>4.1242299999999998</v>
      </c>
      <c r="N165" s="47">
        <v>3.7341199999999999</v>
      </c>
      <c r="O165" s="47">
        <v>1.1100000000000001</v>
      </c>
      <c r="P165" s="47">
        <v>1.04</v>
      </c>
      <c r="Q165" s="47">
        <v>48.37</v>
      </c>
      <c r="R165" s="29">
        <f t="shared" si="8"/>
        <v>2.3385388419945023E-2</v>
      </c>
      <c r="S165" s="47">
        <v>37.520000000000003</v>
      </c>
      <c r="T165" s="47">
        <f t="shared" si="9"/>
        <v>3.4783737304909315E-2</v>
      </c>
      <c r="U165" s="47">
        <v>50.5</v>
      </c>
      <c r="V165" s="29">
        <f t="shared" si="10"/>
        <v>4.6817130434379538E-2</v>
      </c>
      <c r="W165" s="47">
        <v>0</v>
      </c>
      <c r="X165" s="29">
        <f t="shared" si="11"/>
        <v>0</v>
      </c>
      <c r="Y165" s="26"/>
      <c r="Z165" s="27" t="e">
        <f>#REF!/1000</f>
        <v>#REF!</v>
      </c>
      <c r="AA165" s="27" t="e">
        <f>#REF!/1000</f>
        <v>#REF!</v>
      </c>
      <c r="AB165" s="27" t="e">
        <f>#REF!/1000</f>
        <v>#REF!</v>
      </c>
      <c r="AC165" s="27" t="e">
        <f>#REF!/1000</f>
        <v>#REF!</v>
      </c>
      <c r="AE165" s="18" t="e">
        <f>#REF!/1000</f>
        <v>#REF!</v>
      </c>
      <c r="AF165" s="18" t="e">
        <f>#REF!/1000</f>
        <v>#REF!</v>
      </c>
      <c r="AG165" s="18" t="e">
        <f>#REF!/1000</f>
        <v>#REF!</v>
      </c>
      <c r="AH165" s="18" t="e">
        <f>#REF!/1000</f>
        <v>#REF!</v>
      </c>
    </row>
    <row r="166" spans="1:34" s="28" customFormat="1">
      <c r="A166" s="19" t="s">
        <v>463</v>
      </c>
      <c r="B166" s="19">
        <v>623</v>
      </c>
      <c r="C166" s="19">
        <v>2</v>
      </c>
      <c r="D166" s="19">
        <v>602</v>
      </c>
      <c r="E166" s="19" t="s">
        <v>107</v>
      </c>
      <c r="F166" s="20">
        <v>419636</v>
      </c>
      <c r="G166" s="20">
        <v>450455</v>
      </c>
      <c r="H166" s="21">
        <v>30.818999999999999</v>
      </c>
      <c r="I166" s="22">
        <v>4</v>
      </c>
      <c r="J166" s="22" t="s">
        <v>405</v>
      </c>
      <c r="K166" s="23">
        <v>41919</v>
      </c>
      <c r="L166" s="24" t="s">
        <v>409</v>
      </c>
      <c r="M166" s="39">
        <v>3.0686800000000001</v>
      </c>
      <c r="N166" s="47">
        <v>4.2903700000000002</v>
      </c>
      <c r="O166" s="47">
        <v>1.2</v>
      </c>
      <c r="P166" s="47">
        <v>0</v>
      </c>
      <c r="Q166" s="47">
        <v>23.52</v>
      </c>
      <c r="R166" s="29">
        <f t="shared" si="8"/>
        <v>1.0902365423926799E-2</v>
      </c>
      <c r="S166" s="47">
        <v>5.52</v>
      </c>
      <c r="T166" s="47">
        <f t="shared" si="9"/>
        <v>5.1174368316391095E-3</v>
      </c>
      <c r="U166" s="47">
        <v>13.32</v>
      </c>
      <c r="V166" s="29">
        <f t="shared" si="10"/>
        <v>1.234859757199872E-2</v>
      </c>
      <c r="W166" s="47">
        <v>1</v>
      </c>
      <c r="X166" s="29">
        <f t="shared" si="11"/>
        <v>9.2707188978969365E-4</v>
      </c>
      <c r="Y166" s="26"/>
      <c r="Z166" s="27" t="e">
        <f>#REF!/1000</f>
        <v>#REF!</v>
      </c>
      <c r="AA166" s="27" t="e">
        <f>#REF!/1000</f>
        <v>#REF!</v>
      </c>
      <c r="AB166" s="27" t="e">
        <f>#REF!/1000</f>
        <v>#REF!</v>
      </c>
      <c r="AC166" s="27" t="e">
        <f>#REF!/1000</f>
        <v>#REF!</v>
      </c>
      <c r="AE166" s="18" t="e">
        <f>#REF!/1000</f>
        <v>#REF!</v>
      </c>
      <c r="AF166" s="18" t="e">
        <f>#REF!/1000</f>
        <v>#REF!</v>
      </c>
      <c r="AG166" s="18" t="e">
        <f>#REF!/1000</f>
        <v>#REF!</v>
      </c>
      <c r="AH166" s="18" t="e">
        <f>#REF!/1000</f>
        <v>#REF!</v>
      </c>
    </row>
    <row r="167" spans="1:34" s="28" customFormat="1">
      <c r="A167" s="19" t="s">
        <v>463</v>
      </c>
      <c r="B167" s="19">
        <v>623</v>
      </c>
      <c r="C167" s="19">
        <v>2</v>
      </c>
      <c r="D167" s="19">
        <v>603</v>
      </c>
      <c r="E167" s="19" t="s">
        <v>108</v>
      </c>
      <c r="F167" s="20">
        <v>457355</v>
      </c>
      <c r="G167" s="20">
        <v>486035</v>
      </c>
      <c r="H167" s="21">
        <v>28.68</v>
      </c>
      <c r="I167" s="22">
        <v>4</v>
      </c>
      <c r="J167" s="22" t="s">
        <v>405</v>
      </c>
      <c r="K167" s="23">
        <v>41919</v>
      </c>
      <c r="L167" s="24" t="s">
        <v>409</v>
      </c>
      <c r="M167" s="39">
        <v>1.83053</v>
      </c>
      <c r="N167" s="47">
        <v>7.8385699999999998</v>
      </c>
      <c r="O167" s="47">
        <v>1.22</v>
      </c>
      <c r="P167" s="47">
        <v>70.319999999999993</v>
      </c>
      <c r="Q167" s="47">
        <v>16.57</v>
      </c>
      <c r="R167" s="29">
        <f t="shared" si="8"/>
        <v>7.8307431759314594E-2</v>
      </c>
      <c r="S167" s="47">
        <v>6.15</v>
      </c>
      <c r="T167" s="47">
        <f t="shared" si="9"/>
        <v>6.1267184698147042E-3</v>
      </c>
      <c r="U167" s="47">
        <v>28.64</v>
      </c>
      <c r="V167" s="29">
        <f t="shared" si="10"/>
        <v>2.853157999601514E-2</v>
      </c>
      <c r="W167" s="47">
        <v>0</v>
      </c>
      <c r="X167" s="29">
        <f t="shared" si="11"/>
        <v>0</v>
      </c>
      <c r="Y167" s="26"/>
      <c r="Z167" s="27" t="e">
        <f>#REF!/1000</f>
        <v>#REF!</v>
      </c>
      <c r="AA167" s="27" t="e">
        <f>#REF!/1000</f>
        <v>#REF!</v>
      </c>
      <c r="AB167" s="27" t="e">
        <f>#REF!/1000</f>
        <v>#REF!</v>
      </c>
      <c r="AC167" s="27" t="e">
        <f>#REF!/1000</f>
        <v>#REF!</v>
      </c>
      <c r="AE167" s="18" t="e">
        <f>#REF!/1000</f>
        <v>#REF!</v>
      </c>
      <c r="AF167" s="18" t="e">
        <f>#REF!/1000</f>
        <v>#REF!</v>
      </c>
      <c r="AG167" s="18" t="e">
        <f>#REF!/1000</f>
        <v>#REF!</v>
      </c>
      <c r="AH167" s="18" t="e">
        <f>#REF!/1000</f>
        <v>#REF!</v>
      </c>
    </row>
    <row r="168" spans="1:34" s="28" customFormat="1">
      <c r="A168" s="19" t="s">
        <v>463</v>
      </c>
      <c r="B168" s="19">
        <v>623</v>
      </c>
      <c r="C168" s="19">
        <v>2</v>
      </c>
      <c r="D168" s="19">
        <v>603</v>
      </c>
      <c r="E168" s="19" t="s">
        <v>108</v>
      </c>
      <c r="F168" s="20">
        <v>486035</v>
      </c>
      <c r="G168" s="20">
        <v>457355</v>
      </c>
      <c r="H168" s="21">
        <v>28.68</v>
      </c>
      <c r="I168" s="22">
        <v>4</v>
      </c>
      <c r="J168" s="22" t="s">
        <v>406</v>
      </c>
      <c r="K168" s="23">
        <v>41919</v>
      </c>
      <c r="L168" s="24" t="s">
        <v>409</v>
      </c>
      <c r="M168" s="39">
        <v>1.82731</v>
      </c>
      <c r="N168" s="47">
        <v>9.0054999999999996</v>
      </c>
      <c r="O168" s="47">
        <v>1.24</v>
      </c>
      <c r="P168" s="47">
        <v>45.74</v>
      </c>
      <c r="Q168" s="47">
        <v>3.5</v>
      </c>
      <c r="R168" s="29">
        <f t="shared" si="8"/>
        <v>4.7310221159593546E-2</v>
      </c>
      <c r="S168" s="47">
        <v>17.47</v>
      </c>
      <c r="T168" s="47">
        <f t="shared" si="9"/>
        <v>1.7403865311815103E-2</v>
      </c>
      <c r="U168" s="47">
        <v>6.11</v>
      </c>
      <c r="V168" s="29">
        <f t="shared" si="10"/>
        <v>6.0868698944012752E-3</v>
      </c>
      <c r="W168" s="47">
        <v>0</v>
      </c>
      <c r="X168" s="29">
        <f t="shared" si="11"/>
        <v>0</v>
      </c>
      <c r="Y168" s="26"/>
      <c r="Z168" s="27" t="e">
        <f>#REF!/1000</f>
        <v>#REF!</v>
      </c>
      <c r="AA168" s="27" t="e">
        <f>#REF!/1000</f>
        <v>#REF!</v>
      </c>
      <c r="AB168" s="27" t="e">
        <f>#REF!/1000</f>
        <v>#REF!</v>
      </c>
      <c r="AC168" s="27" t="e">
        <f>#REF!/1000</f>
        <v>#REF!</v>
      </c>
      <c r="AE168" s="18" t="e">
        <f>#REF!/1000</f>
        <v>#REF!</v>
      </c>
      <c r="AF168" s="18" t="e">
        <f>#REF!/1000</f>
        <v>#REF!</v>
      </c>
      <c r="AG168" s="18" t="e">
        <f>#REF!/1000</f>
        <v>#REF!</v>
      </c>
      <c r="AH168" s="18" t="e">
        <f>#REF!/1000</f>
        <v>#REF!</v>
      </c>
    </row>
    <row r="169" spans="1:34" s="28" customFormat="1">
      <c r="A169" s="19" t="s">
        <v>463</v>
      </c>
      <c r="B169" s="19">
        <v>623</v>
      </c>
      <c r="C169" s="19">
        <v>22</v>
      </c>
      <c r="D169" s="19">
        <v>100</v>
      </c>
      <c r="E169" s="19" t="s">
        <v>109</v>
      </c>
      <c r="F169" s="20">
        <v>4722</v>
      </c>
      <c r="G169" s="20">
        <v>1575</v>
      </c>
      <c r="H169" s="21">
        <v>3.1469999999999998</v>
      </c>
      <c r="I169" s="22">
        <v>4</v>
      </c>
      <c r="J169" s="22" t="s">
        <v>406</v>
      </c>
      <c r="K169" s="23">
        <v>41919</v>
      </c>
      <c r="L169" s="24" t="s">
        <v>409</v>
      </c>
      <c r="M169" s="39">
        <v>3.0474000000000001</v>
      </c>
      <c r="N169" s="47">
        <v>5.2541700000000002</v>
      </c>
      <c r="O169" s="47">
        <v>0.98</v>
      </c>
      <c r="P169" s="47">
        <v>168.66</v>
      </c>
      <c r="Q169" s="47">
        <v>29.22</v>
      </c>
      <c r="R169" s="29">
        <f t="shared" si="8"/>
        <v>1.6638975895410593</v>
      </c>
      <c r="S169" s="47">
        <v>37.270000000000003</v>
      </c>
      <c r="T169" s="47">
        <f t="shared" si="9"/>
        <v>0.33837214580779884</v>
      </c>
      <c r="U169" s="47">
        <v>0</v>
      </c>
      <c r="V169" s="29">
        <f t="shared" si="10"/>
        <v>0</v>
      </c>
      <c r="W169" s="47">
        <v>0</v>
      </c>
      <c r="X169" s="29">
        <f t="shared" si="11"/>
        <v>0</v>
      </c>
      <c r="Y169" s="26"/>
      <c r="Z169" s="27" t="e">
        <f>#REF!/1000</f>
        <v>#REF!</v>
      </c>
      <c r="AA169" s="27" t="e">
        <f>#REF!/1000</f>
        <v>#REF!</v>
      </c>
      <c r="AB169" s="27" t="e">
        <f>#REF!/1000</f>
        <v>#REF!</v>
      </c>
      <c r="AC169" s="27" t="e">
        <f>#REF!/1000</f>
        <v>#REF!</v>
      </c>
      <c r="AE169" s="18" t="e">
        <f>#REF!/1000</f>
        <v>#REF!</v>
      </c>
      <c r="AF169" s="18" t="e">
        <f>#REF!/1000</f>
        <v>#REF!</v>
      </c>
      <c r="AG169" s="18" t="e">
        <f>#REF!/1000</f>
        <v>#REF!</v>
      </c>
      <c r="AH169" s="18" t="e">
        <f>#REF!/1000</f>
        <v>#REF!</v>
      </c>
    </row>
    <row r="170" spans="1:34" s="28" customFormat="1">
      <c r="A170" s="19" t="s">
        <v>463</v>
      </c>
      <c r="B170" s="19">
        <v>623</v>
      </c>
      <c r="C170" s="19">
        <v>22</v>
      </c>
      <c r="D170" s="19">
        <v>100</v>
      </c>
      <c r="E170" s="19" t="s">
        <v>109</v>
      </c>
      <c r="F170" s="20">
        <v>1575</v>
      </c>
      <c r="G170" s="20">
        <v>4722</v>
      </c>
      <c r="H170" s="21">
        <v>3.1469999999999998</v>
      </c>
      <c r="I170" s="22">
        <v>4</v>
      </c>
      <c r="J170" s="22" t="s">
        <v>405</v>
      </c>
      <c r="K170" s="23">
        <v>41919</v>
      </c>
      <c r="L170" s="24" t="s">
        <v>409</v>
      </c>
      <c r="M170" s="39">
        <v>3.1568999999999998</v>
      </c>
      <c r="N170" s="47">
        <v>4.73881</v>
      </c>
      <c r="O170" s="47">
        <v>0.99</v>
      </c>
      <c r="P170" s="47">
        <v>215.23</v>
      </c>
      <c r="Q170" s="47">
        <v>36.32</v>
      </c>
      <c r="R170" s="29">
        <f t="shared" si="8"/>
        <v>2.118934132280176</v>
      </c>
      <c r="S170" s="47">
        <v>26.18</v>
      </c>
      <c r="T170" s="47">
        <f t="shared" si="9"/>
        <v>0.23768668573244359</v>
      </c>
      <c r="U170" s="47">
        <v>93.14</v>
      </c>
      <c r="V170" s="29">
        <f t="shared" si="10"/>
        <v>0.84561260157065687</v>
      </c>
      <c r="W170" s="47">
        <v>0</v>
      </c>
      <c r="X170" s="29">
        <f t="shared" si="11"/>
        <v>0</v>
      </c>
      <c r="Y170" s="26"/>
      <c r="Z170" s="27" t="e">
        <f>#REF!/1000</f>
        <v>#REF!</v>
      </c>
      <c r="AA170" s="27" t="e">
        <f>#REF!/1000</f>
        <v>#REF!</v>
      </c>
      <c r="AB170" s="27" t="e">
        <f>#REF!/1000</f>
        <v>#REF!</v>
      </c>
      <c r="AC170" s="27" t="e">
        <f>#REF!/1000</f>
        <v>#REF!</v>
      </c>
      <c r="AE170" s="18" t="e">
        <f>#REF!/1000</f>
        <v>#REF!</v>
      </c>
      <c r="AF170" s="18" t="e">
        <f>#REF!/1000</f>
        <v>#REF!</v>
      </c>
      <c r="AG170" s="18" t="e">
        <f>#REF!/1000</f>
        <v>#REF!</v>
      </c>
      <c r="AH170" s="18" t="e">
        <f>#REF!/1000</f>
        <v>#REF!</v>
      </c>
    </row>
    <row r="171" spans="1:34" s="28" customFormat="1">
      <c r="A171" s="19" t="s">
        <v>463</v>
      </c>
      <c r="B171" s="19">
        <v>623</v>
      </c>
      <c r="C171" s="19">
        <v>210</v>
      </c>
      <c r="D171" s="19">
        <v>100</v>
      </c>
      <c r="E171" s="19" t="s">
        <v>110</v>
      </c>
      <c r="F171" s="20">
        <v>0</v>
      </c>
      <c r="G171" s="20">
        <v>9848</v>
      </c>
      <c r="H171" s="21">
        <v>9.8480000000000008</v>
      </c>
      <c r="I171" s="22">
        <v>4</v>
      </c>
      <c r="J171" s="22" t="s">
        <v>405</v>
      </c>
      <c r="K171" s="23">
        <v>41919</v>
      </c>
      <c r="L171" s="24" t="s">
        <v>409</v>
      </c>
      <c r="M171" s="39">
        <v>1.98567</v>
      </c>
      <c r="N171" s="47">
        <v>5.0225299999999997</v>
      </c>
      <c r="O171" s="47">
        <v>1.08</v>
      </c>
      <c r="P171" s="47">
        <v>0</v>
      </c>
      <c r="Q171" s="47">
        <v>8.9600000000000009</v>
      </c>
      <c r="R171" s="29">
        <f t="shared" si="8"/>
        <v>1.2997562956945574E-2</v>
      </c>
      <c r="S171" s="47">
        <v>1.9</v>
      </c>
      <c r="T171" s="47">
        <f t="shared" si="9"/>
        <v>5.512359289776024E-3</v>
      </c>
      <c r="U171" s="47">
        <v>0</v>
      </c>
      <c r="V171" s="29">
        <f t="shared" si="10"/>
        <v>0</v>
      </c>
      <c r="W171" s="47">
        <v>0</v>
      </c>
      <c r="X171" s="29">
        <f t="shared" si="11"/>
        <v>0</v>
      </c>
      <c r="Y171" s="26"/>
      <c r="Z171" s="27" t="e">
        <f>#REF!/1000</f>
        <v>#REF!</v>
      </c>
      <c r="AA171" s="27" t="e">
        <f>#REF!/1000</f>
        <v>#REF!</v>
      </c>
      <c r="AB171" s="27" t="e">
        <f>#REF!/1000</f>
        <v>#REF!</v>
      </c>
      <c r="AC171" s="27" t="e">
        <f>#REF!/1000</f>
        <v>#REF!</v>
      </c>
      <c r="AE171" s="18" t="e">
        <f>#REF!/1000</f>
        <v>#REF!</v>
      </c>
      <c r="AF171" s="18" t="e">
        <f>#REF!/1000</f>
        <v>#REF!</v>
      </c>
      <c r="AG171" s="18" t="e">
        <f>#REF!/1000</f>
        <v>#REF!</v>
      </c>
      <c r="AH171" s="18" t="e">
        <f>#REF!/1000</f>
        <v>#REF!</v>
      </c>
    </row>
    <row r="172" spans="1:34" s="28" customFormat="1">
      <c r="A172" s="19" t="s">
        <v>463</v>
      </c>
      <c r="B172" s="19">
        <v>623</v>
      </c>
      <c r="C172" s="19">
        <v>210</v>
      </c>
      <c r="D172" s="19">
        <v>100</v>
      </c>
      <c r="E172" s="19" t="s">
        <v>110</v>
      </c>
      <c r="F172" s="20">
        <v>9848</v>
      </c>
      <c r="G172" s="20">
        <v>0</v>
      </c>
      <c r="H172" s="21">
        <v>9.8480000000000008</v>
      </c>
      <c r="I172" s="22">
        <v>4</v>
      </c>
      <c r="J172" s="22" t="s">
        <v>406</v>
      </c>
      <c r="K172" s="23">
        <v>41919</v>
      </c>
      <c r="L172" s="24" t="s">
        <v>409</v>
      </c>
      <c r="M172" s="39">
        <v>2.0958199999999998</v>
      </c>
      <c r="N172" s="47">
        <v>6.2816200000000002</v>
      </c>
      <c r="O172" s="47">
        <v>1.1100000000000001</v>
      </c>
      <c r="P172" s="47">
        <v>0</v>
      </c>
      <c r="Q172" s="47">
        <v>53.61</v>
      </c>
      <c r="R172" s="29">
        <f t="shared" si="8"/>
        <v>7.7767784611813856E-2</v>
      </c>
      <c r="S172" s="47">
        <v>0</v>
      </c>
      <c r="T172" s="47">
        <f t="shared" si="9"/>
        <v>0</v>
      </c>
      <c r="U172" s="47">
        <v>0</v>
      </c>
      <c r="V172" s="29">
        <f t="shared" si="10"/>
        <v>0</v>
      </c>
      <c r="W172" s="47">
        <v>0</v>
      </c>
      <c r="X172" s="29">
        <f t="shared" si="11"/>
        <v>0</v>
      </c>
      <c r="Y172" s="26"/>
      <c r="Z172" s="27" t="e">
        <f>#REF!/1000</f>
        <v>#REF!</v>
      </c>
      <c r="AA172" s="27" t="e">
        <f>#REF!/1000</f>
        <v>#REF!</v>
      </c>
      <c r="AB172" s="27" t="e">
        <f>#REF!/1000</f>
        <v>#REF!</v>
      </c>
      <c r="AC172" s="27" t="e">
        <f>#REF!/1000</f>
        <v>#REF!</v>
      </c>
      <c r="AE172" s="18" t="e">
        <f>#REF!/1000</f>
        <v>#REF!</v>
      </c>
      <c r="AF172" s="18" t="e">
        <f>#REF!/1000</f>
        <v>#REF!</v>
      </c>
      <c r="AG172" s="18" t="e">
        <f>#REF!/1000</f>
        <v>#REF!</v>
      </c>
      <c r="AH172" s="18" t="e">
        <f>#REF!/1000</f>
        <v>#REF!</v>
      </c>
    </row>
    <row r="173" spans="1:34" s="28" customFormat="1">
      <c r="A173" s="19" t="s">
        <v>463</v>
      </c>
      <c r="B173" s="19">
        <v>623</v>
      </c>
      <c r="C173" s="19">
        <v>216</v>
      </c>
      <c r="D173" s="19">
        <v>102</v>
      </c>
      <c r="E173" s="19" t="s">
        <v>111</v>
      </c>
      <c r="F173" s="20">
        <v>8355</v>
      </c>
      <c r="G173" s="20">
        <v>16478</v>
      </c>
      <c r="H173" s="21">
        <v>8.1229999999999993</v>
      </c>
      <c r="I173" s="22">
        <v>4</v>
      </c>
      <c r="J173" s="22" t="s">
        <v>405</v>
      </c>
      <c r="K173" s="23">
        <v>41919</v>
      </c>
      <c r="L173" s="24" t="s">
        <v>409</v>
      </c>
      <c r="M173" s="39">
        <v>3.07918</v>
      </c>
      <c r="N173" s="47">
        <v>7.0072999999999999</v>
      </c>
      <c r="O173" s="47">
        <v>1.01</v>
      </c>
      <c r="P173" s="47">
        <v>129.11000000000001</v>
      </c>
      <c r="Q173" s="47">
        <v>41.6</v>
      </c>
      <c r="R173" s="29">
        <f t="shared" si="8"/>
        <v>0.52728583739294077</v>
      </c>
      <c r="S173" s="47">
        <v>70.739999999999995</v>
      </c>
      <c r="T173" s="47">
        <f t="shared" si="9"/>
        <v>0.24881729128928437</v>
      </c>
      <c r="U173" s="47">
        <v>85.49</v>
      </c>
      <c r="V173" s="29">
        <f t="shared" si="10"/>
        <v>0.30069819384112129</v>
      </c>
      <c r="W173" s="47">
        <v>0</v>
      </c>
      <c r="X173" s="29">
        <f t="shared" si="11"/>
        <v>0</v>
      </c>
      <c r="Y173" s="26"/>
      <c r="Z173" s="27" t="e">
        <f>#REF!/1000</f>
        <v>#REF!</v>
      </c>
      <c r="AA173" s="27" t="e">
        <f>#REF!/1000</f>
        <v>#REF!</v>
      </c>
      <c r="AB173" s="27" t="e">
        <f>#REF!/1000</f>
        <v>#REF!</v>
      </c>
      <c r="AC173" s="27" t="e">
        <f>#REF!/1000</f>
        <v>#REF!</v>
      </c>
      <c r="AE173" s="18" t="e">
        <f>#REF!/1000</f>
        <v>#REF!</v>
      </c>
      <c r="AF173" s="18" t="e">
        <f>#REF!/1000</f>
        <v>#REF!</v>
      </c>
      <c r="AG173" s="18" t="e">
        <f>#REF!/1000</f>
        <v>#REF!</v>
      </c>
      <c r="AH173" s="18" t="e">
        <f>#REF!/1000</f>
        <v>#REF!</v>
      </c>
    </row>
    <row r="174" spans="1:34" s="28" customFormat="1">
      <c r="A174" s="19" t="s">
        <v>463</v>
      </c>
      <c r="B174" s="19">
        <v>623</v>
      </c>
      <c r="C174" s="19">
        <v>216</v>
      </c>
      <c r="D174" s="19">
        <v>102</v>
      </c>
      <c r="E174" s="19" t="s">
        <v>111</v>
      </c>
      <c r="F174" s="20">
        <v>16478</v>
      </c>
      <c r="G174" s="20">
        <v>8355</v>
      </c>
      <c r="H174" s="21">
        <v>8.1229999999999993</v>
      </c>
      <c r="I174" s="22">
        <v>4</v>
      </c>
      <c r="J174" s="22" t="s">
        <v>406</v>
      </c>
      <c r="K174" s="23">
        <v>41919</v>
      </c>
      <c r="L174" s="24" t="s">
        <v>409</v>
      </c>
      <c r="M174" s="39">
        <v>2.6530499999999999</v>
      </c>
      <c r="N174" s="47">
        <v>6.7613700000000003</v>
      </c>
      <c r="O174" s="47">
        <v>1</v>
      </c>
      <c r="P174" s="47">
        <v>0</v>
      </c>
      <c r="Q174" s="47">
        <v>8.67</v>
      </c>
      <c r="R174" s="29">
        <f t="shared" si="8"/>
        <v>1.5247709326251737E-2</v>
      </c>
      <c r="S174" s="47">
        <v>0</v>
      </c>
      <c r="T174" s="47">
        <f t="shared" si="9"/>
        <v>0</v>
      </c>
      <c r="U174" s="47">
        <v>4.3099999999999996</v>
      </c>
      <c r="V174" s="29">
        <f t="shared" si="10"/>
        <v>1.5159775593113028E-2</v>
      </c>
      <c r="W174" s="47">
        <v>0</v>
      </c>
      <c r="X174" s="29">
        <f t="shared" si="11"/>
        <v>0</v>
      </c>
      <c r="Y174" s="26"/>
      <c r="Z174" s="27" t="e">
        <f>#REF!/1000</f>
        <v>#REF!</v>
      </c>
      <c r="AA174" s="27" t="e">
        <f>#REF!/1000</f>
        <v>#REF!</v>
      </c>
      <c r="AB174" s="27" t="e">
        <f>#REF!/1000</f>
        <v>#REF!</v>
      </c>
      <c r="AC174" s="27" t="e">
        <f>#REF!/1000</f>
        <v>#REF!</v>
      </c>
      <c r="AE174" s="18" t="e">
        <f>#REF!/1000</f>
        <v>#REF!</v>
      </c>
      <c r="AF174" s="18" t="e">
        <f>#REF!/1000</f>
        <v>#REF!</v>
      </c>
      <c r="AG174" s="18" t="e">
        <f>#REF!/1000</f>
        <v>#REF!</v>
      </c>
      <c r="AH174" s="18" t="e">
        <f>#REF!/1000</f>
        <v>#REF!</v>
      </c>
    </row>
    <row r="175" spans="1:34" s="28" customFormat="1">
      <c r="A175" s="19" t="s">
        <v>463</v>
      </c>
      <c r="B175" s="19">
        <v>623</v>
      </c>
      <c r="C175" s="19">
        <v>216</v>
      </c>
      <c r="D175" s="19">
        <v>103</v>
      </c>
      <c r="E175" s="19" t="s">
        <v>112</v>
      </c>
      <c r="F175" s="20">
        <v>16478</v>
      </c>
      <c r="G175" s="20">
        <v>26497</v>
      </c>
      <c r="H175" s="21">
        <v>10.019</v>
      </c>
      <c r="I175" s="22">
        <v>4</v>
      </c>
      <c r="J175" s="22" t="s">
        <v>405</v>
      </c>
      <c r="K175" s="23">
        <v>41919</v>
      </c>
      <c r="L175" s="24" t="s">
        <v>409</v>
      </c>
      <c r="M175" s="39">
        <v>2.7576399999999999</v>
      </c>
      <c r="N175" s="47">
        <v>7.1741099999999998</v>
      </c>
      <c r="O175" s="47">
        <v>1.05</v>
      </c>
      <c r="P175" s="47">
        <v>12.11</v>
      </c>
      <c r="Q175" s="47">
        <v>0.09</v>
      </c>
      <c r="R175" s="29">
        <f t="shared" si="8"/>
        <v>3.4662712275248454E-2</v>
      </c>
      <c r="S175" s="47">
        <v>0</v>
      </c>
      <c r="T175" s="47">
        <f t="shared" si="9"/>
        <v>0</v>
      </c>
      <c r="U175" s="47">
        <v>0</v>
      </c>
      <c r="V175" s="29">
        <f t="shared" si="10"/>
        <v>0</v>
      </c>
      <c r="W175" s="47">
        <v>0</v>
      </c>
      <c r="X175" s="29">
        <f t="shared" si="11"/>
        <v>0</v>
      </c>
      <c r="Y175" s="26"/>
      <c r="Z175" s="27" t="e">
        <f>#REF!/1000</f>
        <v>#REF!</v>
      </c>
      <c r="AA175" s="27" t="e">
        <f>#REF!/1000</f>
        <v>#REF!</v>
      </c>
      <c r="AB175" s="27" t="e">
        <f>#REF!/1000</f>
        <v>#REF!</v>
      </c>
      <c r="AC175" s="27" t="e">
        <f>#REF!/1000</f>
        <v>#REF!</v>
      </c>
      <c r="AE175" s="18" t="e">
        <f>#REF!/1000</f>
        <v>#REF!</v>
      </c>
      <c r="AF175" s="18" t="e">
        <f>#REF!/1000</f>
        <v>#REF!</v>
      </c>
      <c r="AG175" s="18" t="e">
        <f>#REF!/1000</f>
        <v>#REF!</v>
      </c>
      <c r="AH175" s="18" t="e">
        <f>#REF!/1000</f>
        <v>#REF!</v>
      </c>
    </row>
    <row r="176" spans="1:34" s="17" customFormat="1">
      <c r="A176" s="7" t="s">
        <v>463</v>
      </c>
      <c r="B176" s="7">
        <v>623</v>
      </c>
      <c r="C176" s="7">
        <v>216</v>
      </c>
      <c r="D176" s="7">
        <v>103</v>
      </c>
      <c r="E176" s="7" t="s">
        <v>112</v>
      </c>
      <c r="F176" s="8">
        <v>26497</v>
      </c>
      <c r="G176" s="8">
        <v>16478</v>
      </c>
      <c r="H176" s="9">
        <v>10.019</v>
      </c>
      <c r="I176" s="10">
        <v>4</v>
      </c>
      <c r="J176" s="10" t="s">
        <v>406</v>
      </c>
      <c r="K176" s="11">
        <v>41919</v>
      </c>
      <c r="L176" s="12" t="s">
        <v>409</v>
      </c>
      <c r="M176" s="34">
        <v>2.4098700000000002</v>
      </c>
      <c r="N176" s="29">
        <v>8.1209500000000006</v>
      </c>
      <c r="O176" s="29">
        <v>0.92</v>
      </c>
      <c r="P176" s="29">
        <v>0</v>
      </c>
      <c r="Q176" s="29">
        <v>0</v>
      </c>
      <c r="R176" s="29">
        <f t="shared" si="8"/>
        <v>0</v>
      </c>
      <c r="S176" s="29">
        <v>4.8899999999999997</v>
      </c>
      <c r="T176" s="29">
        <f t="shared" si="9"/>
        <v>1.3944933198351703E-2</v>
      </c>
      <c r="U176" s="29">
        <v>0</v>
      </c>
      <c r="V176" s="29">
        <f t="shared" si="10"/>
        <v>0</v>
      </c>
      <c r="W176" s="29">
        <v>0</v>
      </c>
      <c r="X176" s="29">
        <f t="shared" si="11"/>
        <v>0</v>
      </c>
      <c r="Y176" s="15"/>
      <c r="Z176" s="16" t="e">
        <f>#REF!/1000</f>
        <v>#REF!</v>
      </c>
      <c r="AA176" s="16" t="e">
        <f>#REF!/1000</f>
        <v>#REF!</v>
      </c>
      <c r="AB176" s="16" t="e">
        <f>#REF!/1000</f>
        <v>#REF!</v>
      </c>
      <c r="AC176" s="16" t="e">
        <f>#REF!/1000</f>
        <v>#REF!</v>
      </c>
      <c r="AE176" s="18" t="e">
        <f>#REF!/1000</f>
        <v>#REF!</v>
      </c>
      <c r="AF176" s="18" t="e">
        <f>#REF!/1000</f>
        <v>#REF!</v>
      </c>
      <c r="AG176" s="18" t="e">
        <f>#REF!/1000</f>
        <v>#REF!</v>
      </c>
      <c r="AH176" s="18" t="e">
        <f>#REF!/1000</f>
        <v>#REF!</v>
      </c>
    </row>
    <row r="177" spans="1:34" s="17" customFormat="1">
      <c r="A177" s="7" t="s">
        <v>463</v>
      </c>
      <c r="B177" s="7">
        <v>623</v>
      </c>
      <c r="C177" s="7">
        <v>2098</v>
      </c>
      <c r="D177" s="7">
        <v>100</v>
      </c>
      <c r="E177" s="7" t="s">
        <v>113</v>
      </c>
      <c r="F177" s="8">
        <v>0</v>
      </c>
      <c r="G177" s="8">
        <v>13616</v>
      </c>
      <c r="H177" s="9">
        <v>13.616</v>
      </c>
      <c r="I177" s="10">
        <v>2</v>
      </c>
      <c r="J177" s="10" t="s">
        <v>407</v>
      </c>
      <c r="K177" s="11">
        <v>41919</v>
      </c>
      <c r="L177" s="12" t="s">
        <v>409</v>
      </c>
      <c r="M177" s="34">
        <v>3.3368199999999999</v>
      </c>
      <c r="N177" s="29">
        <v>4.8260699999999996</v>
      </c>
      <c r="O177" s="29">
        <v>1.25</v>
      </c>
      <c r="P177" s="29">
        <v>223.67</v>
      </c>
      <c r="Q177" s="29">
        <v>4.95</v>
      </c>
      <c r="R177" s="29">
        <f t="shared" si="8"/>
        <v>0.47453625986234682</v>
      </c>
      <c r="S177" s="29">
        <v>254.56</v>
      </c>
      <c r="T177" s="29">
        <f t="shared" si="9"/>
        <v>0.53416149068322982</v>
      </c>
      <c r="U177" s="29">
        <v>967.36</v>
      </c>
      <c r="V177" s="29">
        <f t="shared" si="10"/>
        <v>2.029880812489508</v>
      </c>
      <c r="W177" s="29">
        <v>5</v>
      </c>
      <c r="X177" s="29">
        <f t="shared" si="11"/>
        <v>1.0491858317945274E-2</v>
      </c>
      <c r="Y177" s="15"/>
      <c r="Z177" s="16" t="e">
        <f>#REF!/1000</f>
        <v>#REF!</v>
      </c>
      <c r="AA177" s="16" t="e">
        <f>#REF!/1000</f>
        <v>#REF!</v>
      </c>
      <c r="AB177" s="16" t="e">
        <f>#REF!/1000</f>
        <v>#REF!</v>
      </c>
      <c r="AC177" s="16" t="e">
        <f>#REF!/1000</f>
        <v>#REF!</v>
      </c>
      <c r="AE177" s="18" t="e">
        <f>#REF!/1000</f>
        <v>#REF!</v>
      </c>
      <c r="AF177" s="18" t="e">
        <f>#REF!/1000</f>
        <v>#REF!</v>
      </c>
      <c r="AG177" s="18" t="e">
        <f>#REF!/1000</f>
        <v>#REF!</v>
      </c>
      <c r="AH177" s="18" t="e">
        <f>#REF!/1000</f>
        <v>#REF!</v>
      </c>
    </row>
    <row r="178" spans="1:34" s="17" customFormat="1">
      <c r="A178" s="7" t="s">
        <v>463</v>
      </c>
      <c r="B178" s="7">
        <v>623</v>
      </c>
      <c r="C178" s="7">
        <v>2423</v>
      </c>
      <c r="D178" s="7">
        <v>100</v>
      </c>
      <c r="E178" s="7" t="s">
        <v>114</v>
      </c>
      <c r="F178" s="8">
        <v>0</v>
      </c>
      <c r="G178" s="8">
        <v>800</v>
      </c>
      <c r="H178" s="9">
        <v>0.8</v>
      </c>
      <c r="I178" s="10">
        <v>4</v>
      </c>
      <c r="J178" s="10" t="s">
        <v>405</v>
      </c>
      <c r="K178" s="11">
        <v>41919</v>
      </c>
      <c r="L178" s="12" t="s">
        <v>409</v>
      </c>
      <c r="M178" s="34">
        <v>2.9925899999999999</v>
      </c>
      <c r="N178" s="29">
        <v>6.0063000000000004</v>
      </c>
      <c r="O178" s="29">
        <v>0.87</v>
      </c>
      <c r="P178" s="29">
        <v>0</v>
      </c>
      <c r="Q178" s="29">
        <v>8.4600000000000009</v>
      </c>
      <c r="R178" s="29">
        <f t="shared" si="8"/>
        <v>0.15107142857142855</v>
      </c>
      <c r="S178" s="29">
        <v>0.79</v>
      </c>
      <c r="T178" s="29">
        <f t="shared" si="9"/>
        <v>2.8214285714285713E-2</v>
      </c>
      <c r="U178" s="29">
        <v>29.299999999999997</v>
      </c>
      <c r="V178" s="29">
        <f t="shared" si="10"/>
        <v>1.0464285714285713</v>
      </c>
      <c r="W178" s="29">
        <v>0</v>
      </c>
      <c r="X178" s="29">
        <f t="shared" si="11"/>
        <v>0</v>
      </c>
      <c r="Y178" s="15"/>
      <c r="Z178" s="16" t="e">
        <f>#REF!/1000</f>
        <v>#REF!</v>
      </c>
      <c r="AA178" s="16" t="e">
        <f>#REF!/1000</f>
        <v>#REF!</v>
      </c>
      <c r="AB178" s="16" t="e">
        <f>#REF!/1000</f>
        <v>#REF!</v>
      </c>
      <c r="AC178" s="16" t="e">
        <f>#REF!/1000</f>
        <v>#REF!</v>
      </c>
      <c r="AE178" s="18" t="e">
        <f>#REF!/1000</f>
        <v>#REF!</v>
      </c>
      <c r="AF178" s="18" t="e">
        <f>#REF!/1000</f>
        <v>#REF!</v>
      </c>
      <c r="AG178" s="18" t="e">
        <f>#REF!/1000</f>
        <v>#REF!</v>
      </c>
      <c r="AH178" s="18" t="e">
        <f>#REF!/1000</f>
        <v>#REF!</v>
      </c>
    </row>
    <row r="179" spans="1:34" s="17" customFormat="1">
      <c r="A179" s="7" t="s">
        <v>463</v>
      </c>
      <c r="B179" s="7">
        <v>623</v>
      </c>
      <c r="C179" s="7">
        <v>2423</v>
      </c>
      <c r="D179" s="7">
        <v>100</v>
      </c>
      <c r="E179" s="7" t="s">
        <v>114</v>
      </c>
      <c r="F179" s="8">
        <v>800</v>
      </c>
      <c r="G179" s="8">
        <v>0</v>
      </c>
      <c r="H179" s="9">
        <v>0.8</v>
      </c>
      <c r="I179" s="10">
        <v>4</v>
      </c>
      <c r="J179" s="10" t="s">
        <v>406</v>
      </c>
      <c r="K179" s="11">
        <v>41919</v>
      </c>
      <c r="L179" s="12" t="s">
        <v>409</v>
      </c>
      <c r="M179" s="34">
        <v>3.6121400000000001</v>
      </c>
      <c r="N179" s="29">
        <v>3.91893</v>
      </c>
      <c r="O179" s="29">
        <v>0.86</v>
      </c>
      <c r="P179" s="29">
        <v>0</v>
      </c>
      <c r="Q179" s="29">
        <v>2.44</v>
      </c>
      <c r="R179" s="29">
        <f t="shared" si="8"/>
        <v>4.3571428571428567E-2</v>
      </c>
      <c r="S179" s="29">
        <v>0</v>
      </c>
      <c r="T179" s="29">
        <f t="shared" si="9"/>
        <v>0</v>
      </c>
      <c r="U179" s="29">
        <v>0</v>
      </c>
      <c r="V179" s="29">
        <f t="shared" si="10"/>
        <v>0</v>
      </c>
      <c r="W179" s="29">
        <v>0</v>
      </c>
      <c r="X179" s="29">
        <f t="shared" si="11"/>
        <v>0</v>
      </c>
      <c r="Y179" s="15"/>
      <c r="Z179" s="16" t="e">
        <f>#REF!/1000</f>
        <v>#REF!</v>
      </c>
      <c r="AA179" s="16" t="e">
        <f>#REF!/1000</f>
        <v>#REF!</v>
      </c>
      <c r="AB179" s="16" t="e">
        <f>#REF!/1000</f>
        <v>#REF!</v>
      </c>
      <c r="AC179" s="16" t="e">
        <f>#REF!/1000</f>
        <v>#REF!</v>
      </c>
      <c r="AE179" s="18" t="e">
        <f>#REF!/1000</f>
        <v>#REF!</v>
      </c>
      <c r="AF179" s="18" t="e">
        <f>#REF!/1000</f>
        <v>#REF!</v>
      </c>
      <c r="AG179" s="18" t="e">
        <f>#REF!/1000</f>
        <v>#REF!</v>
      </c>
      <c r="AH179" s="18" t="e">
        <f>#REF!/1000</f>
        <v>#REF!</v>
      </c>
    </row>
    <row r="180" spans="1:34" s="17" customFormat="1">
      <c r="A180" s="7" t="s">
        <v>454</v>
      </c>
      <c r="B180" s="7">
        <v>624</v>
      </c>
      <c r="C180" s="7">
        <v>22</v>
      </c>
      <c r="D180" s="7">
        <v>201</v>
      </c>
      <c r="E180" s="7" t="s">
        <v>115</v>
      </c>
      <c r="F180" s="8">
        <v>4722</v>
      </c>
      <c r="G180" s="8">
        <v>36070</v>
      </c>
      <c r="H180" s="9">
        <v>31.347999999999999</v>
      </c>
      <c r="I180" s="10">
        <v>4</v>
      </c>
      <c r="J180" s="10" t="s">
        <v>406</v>
      </c>
      <c r="K180" s="11">
        <v>41920</v>
      </c>
      <c r="L180" s="12" t="s">
        <v>409</v>
      </c>
      <c r="M180" s="34">
        <v>2.08494</v>
      </c>
      <c r="N180" s="29">
        <v>5.0360899999999997</v>
      </c>
      <c r="O180" s="29">
        <v>1.0900000000000001</v>
      </c>
      <c r="P180" s="29">
        <v>0</v>
      </c>
      <c r="Q180" s="29">
        <v>0</v>
      </c>
      <c r="R180" s="29">
        <f t="shared" si="8"/>
        <v>0</v>
      </c>
      <c r="S180" s="29">
        <v>19.329999999999998</v>
      </c>
      <c r="T180" s="29">
        <f t="shared" si="9"/>
        <v>1.7617893144242513E-2</v>
      </c>
      <c r="U180" s="29">
        <v>0</v>
      </c>
      <c r="V180" s="29">
        <f t="shared" si="10"/>
        <v>0</v>
      </c>
      <c r="W180" s="29">
        <v>0</v>
      </c>
      <c r="X180" s="29">
        <f t="shared" si="11"/>
        <v>0</v>
      </c>
      <c r="Y180" s="15"/>
      <c r="Z180" s="16" t="e">
        <f>#REF!/1000</f>
        <v>#REF!</v>
      </c>
      <c r="AA180" s="16" t="e">
        <f>#REF!/1000</f>
        <v>#REF!</v>
      </c>
      <c r="AB180" s="16" t="e">
        <f>#REF!/1000</f>
        <v>#REF!</v>
      </c>
      <c r="AC180" s="16" t="e">
        <f>#REF!/1000</f>
        <v>#REF!</v>
      </c>
      <c r="AE180" s="18" t="e">
        <f>#REF!/1000</f>
        <v>#REF!</v>
      </c>
      <c r="AF180" s="18" t="e">
        <f>#REF!/1000</f>
        <v>#REF!</v>
      </c>
      <c r="AG180" s="18" t="e">
        <f>#REF!/1000</f>
        <v>#REF!</v>
      </c>
      <c r="AH180" s="18" t="e">
        <f>#REF!/1000</f>
        <v>#REF!</v>
      </c>
    </row>
    <row r="181" spans="1:34" s="17" customFormat="1">
      <c r="A181" s="7" t="s">
        <v>454</v>
      </c>
      <c r="B181" s="7">
        <v>624</v>
      </c>
      <c r="C181" s="7">
        <v>22</v>
      </c>
      <c r="D181" s="7">
        <v>201</v>
      </c>
      <c r="E181" s="7" t="s">
        <v>115</v>
      </c>
      <c r="F181" s="8">
        <v>4722</v>
      </c>
      <c r="G181" s="8">
        <v>36070</v>
      </c>
      <c r="H181" s="9">
        <v>31.347999999999999</v>
      </c>
      <c r="I181" s="10">
        <v>4</v>
      </c>
      <c r="J181" s="10" t="s">
        <v>405</v>
      </c>
      <c r="K181" s="11">
        <v>41920</v>
      </c>
      <c r="L181" s="12" t="s">
        <v>409</v>
      </c>
      <c r="M181" s="34">
        <v>1.91659</v>
      </c>
      <c r="N181" s="29">
        <v>5.4036299999999997</v>
      </c>
      <c r="O181" s="29">
        <v>1.1599999999999999</v>
      </c>
      <c r="P181" s="29">
        <v>110</v>
      </c>
      <c r="Q181" s="29">
        <v>0</v>
      </c>
      <c r="R181" s="29">
        <f t="shared" si="8"/>
        <v>0.10025702254871582</v>
      </c>
      <c r="S181" s="29">
        <v>43.9</v>
      </c>
      <c r="T181" s="29">
        <f t="shared" si="9"/>
        <v>4.0011666271714763E-2</v>
      </c>
      <c r="U181" s="29">
        <v>43</v>
      </c>
      <c r="V181" s="29">
        <f t="shared" si="10"/>
        <v>3.919138154177073E-2</v>
      </c>
      <c r="W181" s="29">
        <v>0</v>
      </c>
      <c r="X181" s="29">
        <f t="shared" si="11"/>
        <v>0</v>
      </c>
      <c r="Y181" s="15"/>
      <c r="Z181" s="16" t="e">
        <f>#REF!/1000</f>
        <v>#REF!</v>
      </c>
      <c r="AA181" s="16" t="e">
        <f>#REF!/1000</f>
        <v>#REF!</v>
      </c>
      <c r="AB181" s="16" t="e">
        <f>#REF!/1000</f>
        <v>#REF!</v>
      </c>
      <c r="AC181" s="16" t="e">
        <f>#REF!/1000</f>
        <v>#REF!</v>
      </c>
      <c r="AE181" s="18" t="e">
        <f>#REF!/1000</f>
        <v>#REF!</v>
      </c>
      <c r="AF181" s="18" t="e">
        <f>#REF!/1000</f>
        <v>#REF!</v>
      </c>
      <c r="AG181" s="18" t="e">
        <f>#REF!/1000</f>
        <v>#REF!</v>
      </c>
      <c r="AH181" s="18" t="e">
        <f>#REF!/1000</f>
        <v>#REF!</v>
      </c>
    </row>
    <row r="182" spans="1:34" s="17" customFormat="1">
      <c r="A182" s="7" t="s">
        <v>454</v>
      </c>
      <c r="B182" s="7">
        <v>624</v>
      </c>
      <c r="C182" s="7">
        <v>22</v>
      </c>
      <c r="D182" s="7">
        <v>202</v>
      </c>
      <c r="E182" s="7" t="s">
        <v>116</v>
      </c>
      <c r="F182" s="8">
        <v>36070</v>
      </c>
      <c r="G182" s="8">
        <v>56050</v>
      </c>
      <c r="H182" s="9">
        <v>19.98</v>
      </c>
      <c r="I182" s="10">
        <v>4</v>
      </c>
      <c r="J182" s="10" t="s">
        <v>405</v>
      </c>
      <c r="K182" s="11">
        <v>41920</v>
      </c>
      <c r="L182" s="12" t="s">
        <v>409</v>
      </c>
      <c r="M182" s="34">
        <v>2.18418</v>
      </c>
      <c r="N182" s="29">
        <v>4.3170999999999999</v>
      </c>
      <c r="O182" s="29">
        <v>1.29</v>
      </c>
      <c r="P182" s="29">
        <v>5</v>
      </c>
      <c r="Q182" s="29">
        <v>7</v>
      </c>
      <c r="R182" s="29">
        <f t="shared" si="8"/>
        <v>1.2155012155012154E-2</v>
      </c>
      <c r="S182" s="29">
        <v>75.23</v>
      </c>
      <c r="T182" s="29">
        <f t="shared" si="9"/>
        <v>0.1075790075790076</v>
      </c>
      <c r="U182" s="29">
        <v>48</v>
      </c>
      <c r="V182" s="29">
        <f t="shared" si="10"/>
        <v>6.8640068640068636E-2</v>
      </c>
      <c r="W182" s="29">
        <v>0</v>
      </c>
      <c r="X182" s="29">
        <f t="shared" si="11"/>
        <v>0</v>
      </c>
      <c r="Y182" s="15"/>
      <c r="Z182" s="16" t="e">
        <f>#REF!/1000</f>
        <v>#REF!</v>
      </c>
      <c r="AA182" s="16" t="e">
        <f>#REF!/1000</f>
        <v>#REF!</v>
      </c>
      <c r="AB182" s="16" t="e">
        <f>#REF!/1000</f>
        <v>#REF!</v>
      </c>
      <c r="AC182" s="16" t="e">
        <f>#REF!/1000</f>
        <v>#REF!</v>
      </c>
      <c r="AE182" s="18" t="e">
        <f>#REF!/1000</f>
        <v>#REF!</v>
      </c>
      <c r="AF182" s="18" t="e">
        <f>#REF!/1000</f>
        <v>#REF!</v>
      </c>
      <c r="AG182" s="18" t="e">
        <f>#REF!/1000</f>
        <v>#REF!</v>
      </c>
      <c r="AH182" s="18" t="e">
        <f>#REF!/1000</f>
        <v>#REF!</v>
      </c>
    </row>
    <row r="183" spans="1:34" s="17" customFormat="1">
      <c r="A183" s="7" t="s">
        <v>454</v>
      </c>
      <c r="B183" s="7">
        <v>624</v>
      </c>
      <c r="C183" s="7">
        <v>22</v>
      </c>
      <c r="D183" s="7">
        <v>202</v>
      </c>
      <c r="E183" s="7" t="s">
        <v>116</v>
      </c>
      <c r="F183" s="8">
        <v>36070</v>
      </c>
      <c r="G183" s="8">
        <v>56050</v>
      </c>
      <c r="H183" s="9">
        <v>19.98</v>
      </c>
      <c r="I183" s="10">
        <v>4</v>
      </c>
      <c r="J183" s="10" t="s">
        <v>406</v>
      </c>
      <c r="K183" s="11">
        <v>41920</v>
      </c>
      <c r="L183" s="12" t="s">
        <v>409</v>
      </c>
      <c r="M183" s="34">
        <v>2.1121500000000002</v>
      </c>
      <c r="N183" s="29">
        <v>4.1668500000000002</v>
      </c>
      <c r="O183" s="29">
        <v>1.32</v>
      </c>
      <c r="P183" s="29">
        <v>70</v>
      </c>
      <c r="Q183" s="29">
        <v>8</v>
      </c>
      <c r="R183" s="29">
        <f t="shared" si="8"/>
        <v>0.10582010582010583</v>
      </c>
      <c r="S183" s="29">
        <v>70.63</v>
      </c>
      <c r="T183" s="29">
        <f t="shared" si="9"/>
        <v>0.101001001001001</v>
      </c>
      <c r="U183" s="29">
        <v>13</v>
      </c>
      <c r="V183" s="29">
        <f t="shared" si="10"/>
        <v>1.8590018590018589E-2</v>
      </c>
      <c r="W183" s="29">
        <v>0</v>
      </c>
      <c r="X183" s="29">
        <f t="shared" si="11"/>
        <v>0</v>
      </c>
      <c r="Y183" s="15"/>
      <c r="Z183" s="16" t="e">
        <f>#REF!/1000</f>
        <v>#REF!</v>
      </c>
      <c r="AA183" s="16" t="e">
        <f>#REF!/1000</f>
        <v>#REF!</v>
      </c>
      <c r="AB183" s="16" t="e">
        <f>#REF!/1000</f>
        <v>#REF!</v>
      </c>
      <c r="AC183" s="16" t="e">
        <f>#REF!/1000</f>
        <v>#REF!</v>
      </c>
      <c r="AE183" s="18" t="e">
        <f>#REF!/1000</f>
        <v>#REF!</v>
      </c>
      <c r="AF183" s="18" t="e">
        <f>#REF!/1000</f>
        <v>#REF!</v>
      </c>
      <c r="AG183" s="18" t="e">
        <f>#REF!/1000</f>
        <v>#REF!</v>
      </c>
      <c r="AH183" s="18" t="e">
        <f>#REF!/1000</f>
        <v>#REF!</v>
      </c>
    </row>
    <row r="184" spans="1:34" s="17" customFormat="1">
      <c r="A184" s="7" t="s">
        <v>454</v>
      </c>
      <c r="B184" s="7">
        <v>624</v>
      </c>
      <c r="C184" s="7">
        <v>2324</v>
      </c>
      <c r="D184" s="7">
        <v>100</v>
      </c>
      <c r="E184" s="7" t="s">
        <v>117</v>
      </c>
      <c r="F184" s="8">
        <v>0</v>
      </c>
      <c r="G184" s="8">
        <v>58</v>
      </c>
      <c r="H184" s="9">
        <v>5.8000000000000003E-2</v>
      </c>
      <c r="I184" s="10">
        <v>2</v>
      </c>
      <c r="J184" s="10" t="s">
        <v>407</v>
      </c>
      <c r="K184" s="11">
        <v>41920</v>
      </c>
      <c r="L184" s="12" t="s">
        <v>409</v>
      </c>
      <c r="M184" s="34">
        <v>2.9649999999999999</v>
      </c>
      <c r="N184" s="29">
        <v>1.9924999999999999</v>
      </c>
      <c r="O184" s="29">
        <v>0.88</v>
      </c>
      <c r="P184" s="29">
        <v>0</v>
      </c>
      <c r="Q184" s="29">
        <v>0</v>
      </c>
      <c r="R184" s="29">
        <f t="shared" si="8"/>
        <v>0</v>
      </c>
      <c r="S184" s="29">
        <v>0</v>
      </c>
      <c r="T184" s="29">
        <f t="shared" si="9"/>
        <v>0</v>
      </c>
      <c r="U184" s="29">
        <v>0</v>
      </c>
      <c r="V184" s="29">
        <f t="shared" si="10"/>
        <v>0</v>
      </c>
      <c r="W184" s="29">
        <v>0</v>
      </c>
      <c r="X184" s="29">
        <f t="shared" si="11"/>
        <v>0</v>
      </c>
      <c r="Y184" s="15"/>
      <c r="Z184" s="16" t="e">
        <f>#REF!/1000</f>
        <v>#REF!</v>
      </c>
      <c r="AA184" s="16" t="e">
        <f>#REF!/1000</f>
        <v>#REF!</v>
      </c>
      <c r="AB184" s="16" t="e">
        <f>#REF!/1000</f>
        <v>#REF!</v>
      </c>
      <c r="AC184" s="16" t="e">
        <f>#REF!/1000</f>
        <v>#REF!</v>
      </c>
      <c r="AE184" s="18" t="e">
        <f>#REF!/1000</f>
        <v>#REF!</v>
      </c>
      <c r="AF184" s="18" t="e">
        <f>#REF!/1000</f>
        <v>#REF!</v>
      </c>
      <c r="AG184" s="18" t="e">
        <f>#REF!/1000</f>
        <v>#REF!</v>
      </c>
      <c r="AH184" s="18" t="e">
        <f>#REF!/1000</f>
        <v>#REF!</v>
      </c>
    </row>
    <row r="185" spans="1:34" s="17" customFormat="1">
      <c r="A185" s="7" t="s">
        <v>454</v>
      </c>
      <c r="B185" s="7">
        <v>624</v>
      </c>
      <c r="C185" s="7">
        <v>2324</v>
      </c>
      <c r="D185" s="7">
        <v>100</v>
      </c>
      <c r="E185" s="7" t="s">
        <v>117</v>
      </c>
      <c r="F185" s="8">
        <v>2068</v>
      </c>
      <c r="G185" s="8">
        <v>2135</v>
      </c>
      <c r="H185" s="9">
        <v>6.7000000000000004E-2</v>
      </c>
      <c r="I185" s="10">
        <v>2</v>
      </c>
      <c r="J185" s="10" t="s">
        <v>407</v>
      </c>
      <c r="K185" s="11">
        <v>41920</v>
      </c>
      <c r="L185" s="12" t="s">
        <v>409</v>
      </c>
      <c r="M185" s="34">
        <v>3.2807599999999999</v>
      </c>
      <c r="N185" s="29">
        <v>4.9717700000000002</v>
      </c>
      <c r="O185" s="29">
        <v>1.05</v>
      </c>
      <c r="P185" s="29">
        <v>1.42</v>
      </c>
      <c r="Q185" s="29">
        <v>0</v>
      </c>
      <c r="R185" s="29">
        <f t="shared" si="8"/>
        <v>0.6055437100213219</v>
      </c>
      <c r="S185" s="29">
        <v>4.0199999999999996</v>
      </c>
      <c r="T185" s="29">
        <f t="shared" si="9"/>
        <v>1.714285714285714</v>
      </c>
      <c r="U185" s="29">
        <v>101.86999999999998</v>
      </c>
      <c r="V185" s="29">
        <f t="shared" si="10"/>
        <v>43.441364605543697</v>
      </c>
      <c r="W185" s="29">
        <v>0</v>
      </c>
      <c r="X185" s="29">
        <f t="shared" si="11"/>
        <v>0</v>
      </c>
      <c r="Y185" s="15"/>
      <c r="Z185" s="16" t="e">
        <f>#REF!/1000</f>
        <v>#REF!</v>
      </c>
      <c r="AA185" s="16" t="e">
        <f>#REF!/1000</f>
        <v>#REF!</v>
      </c>
      <c r="AB185" s="16" t="e">
        <f>#REF!/1000</f>
        <v>#REF!</v>
      </c>
      <c r="AC185" s="16" t="e">
        <f>#REF!/1000</f>
        <v>#REF!</v>
      </c>
      <c r="AE185" s="18" t="e">
        <f>#REF!/1000</f>
        <v>#REF!</v>
      </c>
      <c r="AF185" s="18" t="e">
        <f>#REF!/1000</f>
        <v>#REF!</v>
      </c>
      <c r="AG185" s="18" t="e">
        <f>#REF!/1000</f>
        <v>#REF!</v>
      </c>
      <c r="AH185" s="18" t="e">
        <f>#REF!/1000</f>
        <v>#REF!</v>
      </c>
    </row>
    <row r="186" spans="1:34" s="17" customFormat="1">
      <c r="A186" s="7" t="s">
        <v>428</v>
      </c>
      <c r="B186" s="7">
        <v>626</v>
      </c>
      <c r="C186" s="7">
        <v>201</v>
      </c>
      <c r="D186" s="7">
        <v>201</v>
      </c>
      <c r="E186" s="7" t="s">
        <v>118</v>
      </c>
      <c r="F186" s="8">
        <v>162051</v>
      </c>
      <c r="G186" s="8">
        <v>126167</v>
      </c>
      <c r="H186" s="9">
        <v>35.884</v>
      </c>
      <c r="I186" s="10">
        <v>4</v>
      </c>
      <c r="J186" s="10" t="s">
        <v>406</v>
      </c>
      <c r="K186" s="11">
        <v>41928</v>
      </c>
      <c r="L186" s="12" t="s">
        <v>409</v>
      </c>
      <c r="M186" s="34">
        <v>2.84802</v>
      </c>
      <c r="N186" s="29">
        <v>6.6472300000000004</v>
      </c>
      <c r="O186" s="29">
        <v>1.25</v>
      </c>
      <c r="P186" s="29">
        <v>200</v>
      </c>
      <c r="Q186" s="29">
        <v>2</v>
      </c>
      <c r="R186" s="29">
        <f t="shared" si="8"/>
        <v>0.16003949233243628</v>
      </c>
      <c r="S186" s="29">
        <v>363</v>
      </c>
      <c r="T186" s="29">
        <f t="shared" si="9"/>
        <v>0.28902654585410131</v>
      </c>
      <c r="U186" s="29">
        <v>369</v>
      </c>
      <c r="V186" s="29">
        <f t="shared" si="10"/>
        <v>0.29380384413268151</v>
      </c>
      <c r="W186" s="29">
        <v>0</v>
      </c>
      <c r="X186" s="29">
        <f t="shared" si="11"/>
        <v>0</v>
      </c>
      <c r="Y186" s="15"/>
      <c r="Z186" s="16" t="e">
        <f>#REF!/1000</f>
        <v>#REF!</v>
      </c>
      <c r="AA186" s="16" t="e">
        <f>#REF!/1000</f>
        <v>#REF!</v>
      </c>
      <c r="AB186" s="16" t="e">
        <f>#REF!/1000</f>
        <v>#REF!</v>
      </c>
      <c r="AC186" s="16" t="e">
        <f>#REF!/1000</f>
        <v>#REF!</v>
      </c>
      <c r="AE186" s="18" t="e">
        <f>#REF!/1000</f>
        <v>#REF!</v>
      </c>
      <c r="AF186" s="18" t="e">
        <f>#REF!/1000</f>
        <v>#REF!</v>
      </c>
      <c r="AG186" s="18" t="e">
        <f>#REF!/1000</f>
        <v>#REF!</v>
      </c>
      <c r="AH186" s="18" t="e">
        <f>#REF!/1000</f>
        <v>#REF!</v>
      </c>
    </row>
    <row r="187" spans="1:34" s="17" customFormat="1">
      <c r="A187" s="7" t="s">
        <v>428</v>
      </c>
      <c r="B187" s="7">
        <v>626</v>
      </c>
      <c r="C187" s="7">
        <v>201</v>
      </c>
      <c r="D187" s="7">
        <v>201</v>
      </c>
      <c r="E187" s="7" t="s">
        <v>118</v>
      </c>
      <c r="F187" s="8">
        <v>126167</v>
      </c>
      <c r="G187" s="8">
        <v>162051</v>
      </c>
      <c r="H187" s="9">
        <v>35.884</v>
      </c>
      <c r="I187" s="10">
        <v>4</v>
      </c>
      <c r="J187" s="10" t="s">
        <v>405</v>
      </c>
      <c r="K187" s="11">
        <v>41928</v>
      </c>
      <c r="L187" s="12" t="s">
        <v>409</v>
      </c>
      <c r="M187" s="34">
        <v>2.5042599999999999</v>
      </c>
      <c r="N187" s="29">
        <v>6.4162800000000004</v>
      </c>
      <c r="O187" s="29">
        <v>1.24</v>
      </c>
      <c r="P187" s="29">
        <v>47</v>
      </c>
      <c r="Q187" s="29">
        <v>44</v>
      </c>
      <c r="R187" s="29">
        <f t="shared" si="8"/>
        <v>5.4938930203672152E-2</v>
      </c>
      <c r="S187" s="29">
        <v>123</v>
      </c>
      <c r="T187" s="29">
        <f t="shared" si="9"/>
        <v>9.7934614710893833E-2</v>
      </c>
      <c r="U187" s="29">
        <v>462</v>
      </c>
      <c r="V187" s="29">
        <f t="shared" si="10"/>
        <v>0.36785196745067439</v>
      </c>
      <c r="W187" s="29">
        <v>0</v>
      </c>
      <c r="X187" s="29">
        <f t="shared" si="11"/>
        <v>0</v>
      </c>
      <c r="Y187" s="15"/>
      <c r="Z187" s="16" t="e">
        <f>#REF!/1000</f>
        <v>#REF!</v>
      </c>
      <c r="AA187" s="16" t="e">
        <f>#REF!/1000</f>
        <v>#REF!</v>
      </c>
      <c r="AB187" s="16" t="e">
        <f>#REF!/1000</f>
        <v>#REF!</v>
      </c>
      <c r="AC187" s="16" t="e">
        <f>#REF!/1000</f>
        <v>#REF!</v>
      </c>
      <c r="AE187" s="18" t="e">
        <f>#REF!/1000</f>
        <v>#REF!</v>
      </c>
      <c r="AF187" s="18" t="e">
        <f>#REF!/1000</f>
        <v>#REF!</v>
      </c>
      <c r="AG187" s="18" t="e">
        <f>#REF!/1000</f>
        <v>#REF!</v>
      </c>
      <c r="AH187" s="18" t="e">
        <f>#REF!/1000</f>
        <v>#REF!</v>
      </c>
    </row>
    <row r="188" spans="1:34" s="17" customFormat="1">
      <c r="A188" s="7" t="s">
        <v>428</v>
      </c>
      <c r="B188" s="7">
        <v>626</v>
      </c>
      <c r="C188" s="7">
        <v>201</v>
      </c>
      <c r="D188" s="7">
        <v>202</v>
      </c>
      <c r="E188" s="7" t="s">
        <v>119</v>
      </c>
      <c r="F188" s="8">
        <v>126167</v>
      </c>
      <c r="G188" s="8">
        <v>101564</v>
      </c>
      <c r="H188" s="9">
        <v>24.603000000000002</v>
      </c>
      <c r="I188" s="10">
        <v>4</v>
      </c>
      <c r="J188" s="10" t="s">
        <v>406</v>
      </c>
      <c r="K188" s="11">
        <v>41928</v>
      </c>
      <c r="L188" s="12" t="s">
        <v>409</v>
      </c>
      <c r="M188" s="34">
        <v>2.4804900000000001</v>
      </c>
      <c r="N188" s="29">
        <v>6.5909500000000003</v>
      </c>
      <c r="O188" s="29">
        <v>1.17</v>
      </c>
      <c r="P188" s="29">
        <v>15</v>
      </c>
      <c r="Q188" s="29">
        <v>6</v>
      </c>
      <c r="R188" s="29">
        <f t="shared" si="8"/>
        <v>2.0903374152977858E-2</v>
      </c>
      <c r="S188" s="29">
        <v>42</v>
      </c>
      <c r="T188" s="29">
        <f t="shared" si="9"/>
        <v>4.8774539690281678E-2</v>
      </c>
      <c r="U188" s="29">
        <v>45</v>
      </c>
      <c r="V188" s="29">
        <f t="shared" si="10"/>
        <v>5.2258435382444651E-2</v>
      </c>
      <c r="W188" s="29">
        <v>0</v>
      </c>
      <c r="X188" s="29">
        <f t="shared" si="11"/>
        <v>0</v>
      </c>
      <c r="Y188" s="15"/>
      <c r="Z188" s="16" t="e">
        <f>#REF!/1000</f>
        <v>#REF!</v>
      </c>
      <c r="AA188" s="16" t="e">
        <f>#REF!/1000</f>
        <v>#REF!</v>
      </c>
      <c r="AB188" s="16" t="e">
        <f>#REF!/1000</f>
        <v>#REF!</v>
      </c>
      <c r="AC188" s="16" t="e">
        <f>#REF!/1000</f>
        <v>#REF!</v>
      </c>
      <c r="AE188" s="18" t="e">
        <f>#REF!/1000</f>
        <v>#REF!</v>
      </c>
      <c r="AF188" s="18" t="e">
        <f>#REF!/1000</f>
        <v>#REF!</v>
      </c>
      <c r="AG188" s="18" t="e">
        <f>#REF!/1000</f>
        <v>#REF!</v>
      </c>
      <c r="AH188" s="18" t="e">
        <f>#REF!/1000</f>
        <v>#REF!</v>
      </c>
    </row>
    <row r="189" spans="1:34" s="17" customFormat="1">
      <c r="A189" s="7" t="s">
        <v>428</v>
      </c>
      <c r="B189" s="7">
        <v>626</v>
      </c>
      <c r="C189" s="7">
        <v>201</v>
      </c>
      <c r="D189" s="7">
        <v>202</v>
      </c>
      <c r="E189" s="7" t="s">
        <v>119</v>
      </c>
      <c r="F189" s="8">
        <v>101564</v>
      </c>
      <c r="G189" s="8">
        <v>126167</v>
      </c>
      <c r="H189" s="9">
        <v>24.603000000000002</v>
      </c>
      <c r="I189" s="10">
        <v>4</v>
      </c>
      <c r="J189" s="10" t="s">
        <v>405</v>
      </c>
      <c r="K189" s="11">
        <v>41928</v>
      </c>
      <c r="L189" s="12" t="s">
        <v>409</v>
      </c>
      <c r="M189" s="34">
        <v>2.4852599999999998</v>
      </c>
      <c r="N189" s="29">
        <v>6.6012199999999996</v>
      </c>
      <c r="O189" s="29">
        <v>1.1000000000000001</v>
      </c>
      <c r="P189" s="29">
        <v>0</v>
      </c>
      <c r="Q189" s="29">
        <v>17</v>
      </c>
      <c r="R189" s="29">
        <f t="shared" si="8"/>
        <v>9.8710377944617664E-3</v>
      </c>
      <c r="S189" s="29">
        <v>0</v>
      </c>
      <c r="T189" s="29">
        <f t="shared" si="9"/>
        <v>0</v>
      </c>
      <c r="U189" s="29">
        <v>20</v>
      </c>
      <c r="V189" s="29">
        <f t="shared" si="10"/>
        <v>2.3225971281086513E-2</v>
      </c>
      <c r="W189" s="29">
        <v>0</v>
      </c>
      <c r="X189" s="29">
        <f t="shared" si="11"/>
        <v>0</v>
      </c>
      <c r="Y189" s="15"/>
      <c r="Z189" s="16" t="e">
        <f>#REF!/1000</f>
        <v>#REF!</v>
      </c>
      <c r="AA189" s="16" t="e">
        <f>#REF!/1000</f>
        <v>#REF!</v>
      </c>
      <c r="AB189" s="16" t="e">
        <f>#REF!/1000</f>
        <v>#REF!</v>
      </c>
      <c r="AC189" s="16" t="e">
        <f>#REF!/1000</f>
        <v>#REF!</v>
      </c>
      <c r="AE189" s="18" t="e">
        <f>#REF!/1000</f>
        <v>#REF!</v>
      </c>
      <c r="AF189" s="18" t="e">
        <f>#REF!/1000</f>
        <v>#REF!</v>
      </c>
      <c r="AG189" s="18" t="e">
        <f>#REF!/1000</f>
        <v>#REF!</v>
      </c>
      <c r="AH189" s="18" t="e">
        <f>#REF!/1000</f>
        <v>#REF!</v>
      </c>
    </row>
    <row r="190" spans="1:34" s="17" customFormat="1">
      <c r="A190" s="7" t="s">
        <v>428</v>
      </c>
      <c r="B190" s="7">
        <v>626</v>
      </c>
      <c r="C190" s="7">
        <v>201</v>
      </c>
      <c r="D190" s="7">
        <v>203</v>
      </c>
      <c r="E190" s="7" t="s">
        <v>120</v>
      </c>
      <c r="F190" s="8">
        <v>66364</v>
      </c>
      <c r="G190" s="8">
        <v>101564</v>
      </c>
      <c r="H190" s="9">
        <v>35.200000000000003</v>
      </c>
      <c r="I190" s="10">
        <v>4</v>
      </c>
      <c r="J190" s="10" t="s">
        <v>405</v>
      </c>
      <c r="K190" s="11">
        <v>41928</v>
      </c>
      <c r="L190" s="12" t="s">
        <v>409</v>
      </c>
      <c r="M190" s="34">
        <v>2.3045900000000001</v>
      </c>
      <c r="N190" s="29">
        <v>5.0384799999999998</v>
      </c>
      <c r="O190" s="29">
        <v>1.3</v>
      </c>
      <c r="P190" s="29">
        <v>17</v>
      </c>
      <c r="Q190" s="29">
        <v>6</v>
      </c>
      <c r="R190" s="29">
        <f t="shared" si="8"/>
        <v>1.6233766233766232E-2</v>
      </c>
      <c r="S190" s="29">
        <v>15</v>
      </c>
      <c r="T190" s="29">
        <f t="shared" si="9"/>
        <v>1.2175324675324674E-2</v>
      </c>
      <c r="U190" s="29">
        <v>87</v>
      </c>
      <c r="V190" s="29">
        <f t="shared" si="10"/>
        <v>7.0616883116883106E-2</v>
      </c>
      <c r="W190" s="29">
        <v>0</v>
      </c>
      <c r="X190" s="29">
        <f t="shared" si="11"/>
        <v>0</v>
      </c>
      <c r="Y190" s="15"/>
      <c r="Z190" s="16" t="e">
        <f>#REF!/1000</f>
        <v>#REF!</v>
      </c>
      <c r="AA190" s="16" t="e">
        <f>#REF!/1000</f>
        <v>#REF!</v>
      </c>
      <c r="AB190" s="16" t="e">
        <f>#REF!/1000</f>
        <v>#REF!</v>
      </c>
      <c r="AC190" s="16" t="e">
        <f>#REF!/1000</f>
        <v>#REF!</v>
      </c>
      <c r="AE190" s="18" t="e">
        <f>#REF!/1000</f>
        <v>#REF!</v>
      </c>
      <c r="AF190" s="18" t="e">
        <f>#REF!/1000</f>
        <v>#REF!</v>
      </c>
      <c r="AG190" s="18" t="e">
        <f>#REF!/1000</f>
        <v>#REF!</v>
      </c>
      <c r="AH190" s="18" t="e">
        <f>#REF!/1000</f>
        <v>#REF!</v>
      </c>
    </row>
    <row r="191" spans="1:34" s="17" customFormat="1">
      <c r="A191" s="7" t="s">
        <v>428</v>
      </c>
      <c r="B191" s="7">
        <v>626</v>
      </c>
      <c r="C191" s="7">
        <v>201</v>
      </c>
      <c r="D191" s="7">
        <v>203</v>
      </c>
      <c r="E191" s="7" t="s">
        <v>120</v>
      </c>
      <c r="F191" s="8">
        <v>101564</v>
      </c>
      <c r="G191" s="8">
        <v>66364</v>
      </c>
      <c r="H191" s="9">
        <v>35.200000000000003</v>
      </c>
      <c r="I191" s="10">
        <v>4</v>
      </c>
      <c r="J191" s="10" t="s">
        <v>406</v>
      </c>
      <c r="K191" s="11">
        <v>41928</v>
      </c>
      <c r="L191" s="12" t="s">
        <v>409</v>
      </c>
      <c r="M191" s="34">
        <v>2.8843100000000002</v>
      </c>
      <c r="N191" s="29">
        <v>7.8477399999999999</v>
      </c>
      <c r="O191" s="29">
        <v>1.31</v>
      </c>
      <c r="P191" s="29">
        <v>329</v>
      </c>
      <c r="Q191" s="29">
        <v>33</v>
      </c>
      <c r="R191" s="29">
        <f t="shared" si="8"/>
        <v>0.28043831168831168</v>
      </c>
      <c r="S191" s="29">
        <v>46</v>
      </c>
      <c r="T191" s="29">
        <f t="shared" si="9"/>
        <v>3.7337662337662336E-2</v>
      </c>
      <c r="U191" s="29">
        <v>960</v>
      </c>
      <c r="V191" s="29">
        <f t="shared" si="10"/>
        <v>0.77922077922077915</v>
      </c>
      <c r="W191" s="29">
        <v>0</v>
      </c>
      <c r="X191" s="29">
        <f t="shared" si="11"/>
        <v>0</v>
      </c>
      <c r="Y191" s="15"/>
      <c r="Z191" s="16" t="e">
        <f>#REF!/1000</f>
        <v>#REF!</v>
      </c>
      <c r="AA191" s="16" t="e">
        <f>#REF!/1000</f>
        <v>#REF!</v>
      </c>
      <c r="AB191" s="16" t="e">
        <f>#REF!/1000</f>
        <v>#REF!</v>
      </c>
      <c r="AC191" s="16" t="e">
        <f>#REF!/1000</f>
        <v>#REF!</v>
      </c>
      <c r="AE191" s="18" t="e">
        <f>#REF!/1000</f>
        <v>#REF!</v>
      </c>
      <c r="AF191" s="18" t="e">
        <f>#REF!/1000</f>
        <v>#REF!</v>
      </c>
      <c r="AG191" s="18" t="e">
        <f>#REF!/1000</f>
        <v>#REF!</v>
      </c>
      <c r="AH191" s="18" t="e">
        <f>#REF!/1000</f>
        <v>#REF!</v>
      </c>
    </row>
    <row r="192" spans="1:34" s="17" customFormat="1">
      <c r="A192" s="7" t="s">
        <v>428</v>
      </c>
      <c r="B192" s="7">
        <v>626</v>
      </c>
      <c r="C192" s="7">
        <v>2159</v>
      </c>
      <c r="D192" s="7">
        <v>100</v>
      </c>
      <c r="E192" s="7" t="s">
        <v>121</v>
      </c>
      <c r="F192" s="8">
        <v>0</v>
      </c>
      <c r="G192" s="8">
        <v>48149</v>
      </c>
      <c r="H192" s="9">
        <v>48.149000000000001</v>
      </c>
      <c r="I192" s="10">
        <v>2</v>
      </c>
      <c r="J192" s="10" t="s">
        <v>407</v>
      </c>
      <c r="K192" s="11">
        <v>41928</v>
      </c>
      <c r="L192" s="12" t="s">
        <v>409</v>
      </c>
      <c r="M192" s="34">
        <v>3.54556</v>
      </c>
      <c r="N192" s="29">
        <v>3.5599699999999999</v>
      </c>
      <c r="O192" s="29">
        <v>1.1200000000000001</v>
      </c>
      <c r="P192" s="29">
        <v>208</v>
      </c>
      <c r="Q192" s="29">
        <v>109</v>
      </c>
      <c r="R192" s="29">
        <f t="shared" si="8"/>
        <v>0.15576647490082868</v>
      </c>
      <c r="S192" s="29">
        <v>5</v>
      </c>
      <c r="T192" s="29">
        <f t="shared" si="9"/>
        <v>2.9669804743014988E-3</v>
      </c>
      <c r="U192" s="29">
        <v>705</v>
      </c>
      <c r="V192" s="29">
        <f t="shared" si="10"/>
        <v>0.41834424687651134</v>
      </c>
      <c r="W192" s="29">
        <v>0</v>
      </c>
      <c r="X192" s="29">
        <f t="shared" si="11"/>
        <v>0</v>
      </c>
      <c r="Y192" s="15"/>
      <c r="Z192" s="16" t="e">
        <f>#REF!/1000</f>
        <v>#REF!</v>
      </c>
      <c r="AA192" s="16" t="e">
        <f>#REF!/1000</f>
        <v>#REF!</v>
      </c>
      <c r="AB192" s="16" t="e">
        <f>#REF!/1000</f>
        <v>#REF!</v>
      </c>
      <c r="AC192" s="16" t="e">
        <f>#REF!/1000</f>
        <v>#REF!</v>
      </c>
      <c r="AE192" s="18" t="e">
        <f>#REF!/1000</f>
        <v>#REF!</v>
      </c>
      <c r="AF192" s="18" t="e">
        <f>#REF!/1000</f>
        <v>#REF!</v>
      </c>
      <c r="AG192" s="18" t="e">
        <f>#REF!/1000</f>
        <v>#REF!</v>
      </c>
      <c r="AH192" s="18" t="e">
        <f>#REF!/1000</f>
        <v>#REF!</v>
      </c>
    </row>
    <row r="193" spans="1:34" s="17" customFormat="1">
      <c r="A193" s="7" t="s">
        <v>428</v>
      </c>
      <c r="B193" s="7">
        <v>626</v>
      </c>
      <c r="C193" s="7">
        <v>2435</v>
      </c>
      <c r="D193" s="7">
        <v>100</v>
      </c>
      <c r="E193" s="7" t="s">
        <v>122</v>
      </c>
      <c r="F193" s="8">
        <v>0</v>
      </c>
      <c r="G193" s="8">
        <v>290</v>
      </c>
      <c r="H193" s="9">
        <v>0.28999999999999998</v>
      </c>
      <c r="I193" s="10">
        <v>4</v>
      </c>
      <c r="J193" s="10" t="s">
        <v>405</v>
      </c>
      <c r="K193" s="11">
        <v>41928</v>
      </c>
      <c r="L193" s="12" t="s">
        <v>409</v>
      </c>
      <c r="M193" s="34">
        <v>5.5388200000000003</v>
      </c>
      <c r="N193" s="29">
        <v>4.2364699999999997</v>
      </c>
      <c r="O193" s="29">
        <v>1.05</v>
      </c>
      <c r="P193" s="29">
        <v>0</v>
      </c>
      <c r="Q193" s="29">
        <v>0</v>
      </c>
      <c r="R193" s="29">
        <f t="shared" si="8"/>
        <v>0</v>
      </c>
      <c r="S193" s="29">
        <v>4.1399999999999997</v>
      </c>
      <c r="T193" s="29">
        <f t="shared" si="9"/>
        <v>0.40788177339901477</v>
      </c>
      <c r="U193" s="29">
        <v>0</v>
      </c>
      <c r="V193" s="29">
        <f t="shared" si="10"/>
        <v>0</v>
      </c>
      <c r="W193" s="29">
        <v>0</v>
      </c>
      <c r="X193" s="29">
        <f t="shared" si="11"/>
        <v>0</v>
      </c>
      <c r="Y193" s="15"/>
      <c r="Z193" s="16" t="e">
        <f>#REF!/1000</f>
        <v>#REF!</v>
      </c>
      <c r="AA193" s="16" t="e">
        <f>#REF!/1000</f>
        <v>#REF!</v>
      </c>
      <c r="AB193" s="16" t="e">
        <f>#REF!/1000</f>
        <v>#REF!</v>
      </c>
      <c r="AC193" s="16" t="e">
        <f>#REF!/1000</f>
        <v>#REF!</v>
      </c>
      <c r="AE193" s="18" t="e">
        <f>#REF!/1000</f>
        <v>#REF!</v>
      </c>
      <c r="AF193" s="18" t="e">
        <f>#REF!/1000</f>
        <v>#REF!</v>
      </c>
      <c r="AG193" s="18" t="e">
        <f>#REF!/1000</f>
        <v>#REF!</v>
      </c>
      <c r="AH193" s="18" t="e">
        <f>#REF!/1000</f>
        <v>#REF!</v>
      </c>
    </row>
    <row r="194" spans="1:34" s="17" customFormat="1">
      <c r="A194" s="7" t="s">
        <v>428</v>
      </c>
      <c r="B194" s="7">
        <v>626</v>
      </c>
      <c r="C194" s="7">
        <v>2435</v>
      </c>
      <c r="D194" s="7">
        <v>100</v>
      </c>
      <c r="E194" s="7" t="s">
        <v>122</v>
      </c>
      <c r="F194" s="8">
        <v>290</v>
      </c>
      <c r="G194" s="8">
        <v>0</v>
      </c>
      <c r="H194" s="9">
        <v>0.28999999999999998</v>
      </c>
      <c r="I194" s="10">
        <v>4</v>
      </c>
      <c r="J194" s="10" t="s">
        <v>406</v>
      </c>
      <c r="K194" s="11">
        <v>41928</v>
      </c>
      <c r="L194" s="12" t="s">
        <v>409</v>
      </c>
      <c r="M194" s="34">
        <v>9.6355599999999999</v>
      </c>
      <c r="N194" s="29">
        <v>5.6483299999999996</v>
      </c>
      <c r="O194" s="29">
        <v>1.45</v>
      </c>
      <c r="P194" s="29">
        <v>0</v>
      </c>
      <c r="Q194" s="29">
        <v>0</v>
      </c>
      <c r="R194" s="29">
        <f t="shared" si="8"/>
        <v>0</v>
      </c>
      <c r="S194" s="29">
        <v>3</v>
      </c>
      <c r="T194" s="29">
        <f t="shared" si="9"/>
        <v>0.29556650246305421</v>
      </c>
      <c r="U194" s="29">
        <v>0</v>
      </c>
      <c r="V194" s="29">
        <f t="shared" si="10"/>
        <v>0</v>
      </c>
      <c r="W194" s="29">
        <v>0</v>
      </c>
      <c r="X194" s="29">
        <f t="shared" si="11"/>
        <v>0</v>
      </c>
      <c r="Y194" s="15" t="s">
        <v>501</v>
      </c>
      <c r="Z194" s="16" t="e">
        <f>#REF!/1000</f>
        <v>#REF!</v>
      </c>
      <c r="AA194" s="16" t="e">
        <f>#REF!/1000</f>
        <v>#REF!</v>
      </c>
      <c r="AB194" s="16" t="e">
        <f>#REF!/1000</f>
        <v>#REF!</v>
      </c>
      <c r="AC194" s="16" t="e">
        <f>#REF!/1000</f>
        <v>#REF!</v>
      </c>
      <c r="AE194" s="18" t="e">
        <f>#REF!/1000</f>
        <v>#REF!</v>
      </c>
      <c r="AF194" s="18" t="e">
        <f>#REF!/1000</f>
        <v>#REF!</v>
      </c>
      <c r="AG194" s="18" t="e">
        <f>#REF!/1000</f>
        <v>#REF!</v>
      </c>
      <c r="AH194" s="18" t="e">
        <f>#REF!/1000</f>
        <v>#REF!</v>
      </c>
    </row>
    <row r="195" spans="1:34" s="17" customFormat="1">
      <c r="A195" s="7" t="s">
        <v>429</v>
      </c>
      <c r="B195" s="7">
        <v>627</v>
      </c>
      <c r="C195" s="7">
        <v>12</v>
      </c>
      <c r="D195" s="7">
        <v>701</v>
      </c>
      <c r="E195" s="7" t="s">
        <v>123</v>
      </c>
      <c r="F195" s="8">
        <v>472115</v>
      </c>
      <c r="G195" s="8">
        <v>460595</v>
      </c>
      <c r="H195" s="9">
        <v>11.52</v>
      </c>
      <c r="I195" s="10">
        <v>4</v>
      </c>
      <c r="J195" s="10" t="s">
        <v>406</v>
      </c>
      <c r="K195" s="11">
        <v>41925</v>
      </c>
      <c r="L195" s="12" t="s">
        <v>409</v>
      </c>
      <c r="M195" s="34">
        <v>2.7686999999999999</v>
      </c>
      <c r="N195" s="29">
        <v>5.29643</v>
      </c>
      <c r="O195" s="29">
        <v>1.07</v>
      </c>
      <c r="P195" s="29">
        <v>23</v>
      </c>
      <c r="Q195" s="29">
        <v>78.430000000000007</v>
      </c>
      <c r="R195" s="29">
        <f t="shared" si="8"/>
        <v>0.15430307539682542</v>
      </c>
      <c r="S195" s="29">
        <v>23.55</v>
      </c>
      <c r="T195" s="29">
        <f t="shared" si="9"/>
        <v>5.8407738095238096E-2</v>
      </c>
      <c r="U195" s="29">
        <v>26.47</v>
      </c>
      <c r="V195" s="29">
        <f t="shared" si="10"/>
        <v>6.564980158730159E-2</v>
      </c>
      <c r="W195" s="29">
        <v>0</v>
      </c>
      <c r="X195" s="29">
        <f t="shared" si="11"/>
        <v>0</v>
      </c>
      <c r="Y195" s="15"/>
      <c r="Z195" s="16" t="e">
        <f>#REF!/1000</f>
        <v>#REF!</v>
      </c>
      <c r="AA195" s="16" t="e">
        <f>#REF!/1000</f>
        <v>#REF!</v>
      </c>
      <c r="AB195" s="16" t="e">
        <f>#REF!/1000</f>
        <v>#REF!</v>
      </c>
      <c r="AC195" s="16" t="e">
        <f>#REF!/1000</f>
        <v>#REF!</v>
      </c>
      <c r="AE195" s="18" t="e">
        <f>#REF!/1000</f>
        <v>#REF!</v>
      </c>
      <c r="AF195" s="18" t="e">
        <f>#REF!/1000</f>
        <v>#REF!</v>
      </c>
      <c r="AG195" s="18" t="e">
        <f>#REF!/1000</f>
        <v>#REF!</v>
      </c>
      <c r="AH195" s="18" t="e">
        <f>#REF!/1000</f>
        <v>#REF!</v>
      </c>
    </row>
    <row r="196" spans="1:34" s="28" customFormat="1">
      <c r="A196" s="19" t="s">
        <v>429</v>
      </c>
      <c r="B196" s="19">
        <v>627</v>
      </c>
      <c r="C196" s="19">
        <v>12</v>
      </c>
      <c r="D196" s="19">
        <v>701</v>
      </c>
      <c r="E196" s="19" t="s">
        <v>123</v>
      </c>
      <c r="F196" s="20">
        <v>460595</v>
      </c>
      <c r="G196" s="20">
        <v>420345</v>
      </c>
      <c r="H196" s="21">
        <v>40.25</v>
      </c>
      <c r="I196" s="22">
        <v>4</v>
      </c>
      <c r="J196" s="22" t="s">
        <v>406</v>
      </c>
      <c r="K196" s="23">
        <v>41925</v>
      </c>
      <c r="L196" s="24" t="s">
        <v>409</v>
      </c>
      <c r="M196" s="39">
        <v>2.3722799999999999</v>
      </c>
      <c r="N196" s="47">
        <v>4.11442</v>
      </c>
      <c r="O196" s="47">
        <v>1.3</v>
      </c>
      <c r="P196" s="47">
        <v>0</v>
      </c>
      <c r="Q196" s="47">
        <v>88.058999999999997</v>
      </c>
      <c r="R196" s="29">
        <f t="shared" si="8"/>
        <v>3.1254303460514644E-2</v>
      </c>
      <c r="S196" s="47">
        <v>188.75700000000001</v>
      </c>
      <c r="T196" s="47">
        <f t="shared" si="9"/>
        <v>0.13398899733806566</v>
      </c>
      <c r="U196" s="47">
        <v>55.37</v>
      </c>
      <c r="V196" s="29">
        <f t="shared" si="10"/>
        <v>3.9304347826086952E-2</v>
      </c>
      <c r="W196" s="47">
        <v>0</v>
      </c>
      <c r="X196" s="29">
        <f t="shared" si="11"/>
        <v>0</v>
      </c>
      <c r="Y196" s="26"/>
      <c r="Z196" s="27" t="e">
        <f>#REF!/1000</f>
        <v>#REF!</v>
      </c>
      <c r="AA196" s="27" t="e">
        <f>#REF!/1000</f>
        <v>#REF!</v>
      </c>
      <c r="AB196" s="27" t="e">
        <f>#REF!/1000</f>
        <v>#REF!</v>
      </c>
      <c r="AC196" s="27" t="e">
        <f>#REF!/1000</f>
        <v>#REF!</v>
      </c>
      <c r="AE196" s="18" t="e">
        <f>#REF!/1000</f>
        <v>#REF!</v>
      </c>
      <c r="AF196" s="18" t="e">
        <f>#REF!/1000</f>
        <v>#REF!</v>
      </c>
      <c r="AG196" s="18" t="e">
        <f>#REF!/1000</f>
        <v>#REF!</v>
      </c>
      <c r="AH196" s="18" t="e">
        <f>#REF!/1000</f>
        <v>#REF!</v>
      </c>
    </row>
    <row r="197" spans="1:34" s="28" customFormat="1">
      <c r="A197" s="19" t="s">
        <v>429</v>
      </c>
      <c r="B197" s="19">
        <v>627</v>
      </c>
      <c r="C197" s="19">
        <v>12</v>
      </c>
      <c r="D197" s="19">
        <v>701</v>
      </c>
      <c r="E197" s="19" t="s">
        <v>123</v>
      </c>
      <c r="F197" s="20">
        <v>420345</v>
      </c>
      <c r="G197" s="20">
        <v>472115</v>
      </c>
      <c r="H197" s="21">
        <v>51.77</v>
      </c>
      <c r="I197" s="22">
        <v>4</v>
      </c>
      <c r="J197" s="22" t="s">
        <v>405</v>
      </c>
      <c r="K197" s="23">
        <v>41925</v>
      </c>
      <c r="L197" s="24" t="s">
        <v>409</v>
      </c>
      <c r="M197" s="39">
        <v>2.7024400000000002</v>
      </c>
      <c r="N197" s="47">
        <v>5.4868100000000002</v>
      </c>
      <c r="O197" s="47">
        <v>1.3</v>
      </c>
      <c r="P197" s="47">
        <v>1218</v>
      </c>
      <c r="Q197" s="47">
        <v>260.49700000000001</v>
      </c>
      <c r="R197" s="29">
        <f t="shared" ref="R197:R260" si="12">(P197+Q197*0.5)/(3.5*H197*1000)*100</f>
        <v>0.74408703330665849</v>
      </c>
      <c r="S197" s="47">
        <v>317.52</v>
      </c>
      <c r="T197" s="47">
        <f t="shared" ref="T197:T260" si="13">S197/(3.5*H197*1000)*100</f>
        <v>0.17523662352713923</v>
      </c>
      <c r="U197" s="47">
        <v>959.73</v>
      </c>
      <c r="V197" s="29">
        <f t="shared" ref="V197:V260" si="14">U197/(3.5*H197*1000)*100</f>
        <v>0.5296669334142774</v>
      </c>
      <c r="W197" s="47">
        <v>0</v>
      </c>
      <c r="X197" s="29">
        <f t="shared" ref="X197:X260" si="15">(W197/(H197*3.5*1000))*100</f>
        <v>0</v>
      </c>
      <c r="Y197" s="26"/>
      <c r="Z197" s="27" t="e">
        <f>#REF!/1000</f>
        <v>#REF!</v>
      </c>
      <c r="AA197" s="27" t="e">
        <f>#REF!/1000</f>
        <v>#REF!</v>
      </c>
      <c r="AB197" s="27" t="e">
        <f>#REF!/1000</f>
        <v>#REF!</v>
      </c>
      <c r="AC197" s="27" t="e">
        <f>#REF!/1000</f>
        <v>#REF!</v>
      </c>
      <c r="AE197" s="18" t="e">
        <f>#REF!/1000</f>
        <v>#REF!</v>
      </c>
      <c r="AF197" s="18" t="e">
        <f>#REF!/1000</f>
        <v>#REF!</v>
      </c>
      <c r="AG197" s="18" t="e">
        <f>#REF!/1000</f>
        <v>#REF!</v>
      </c>
      <c r="AH197" s="18" t="e">
        <f>#REF!/1000</f>
        <v>#REF!</v>
      </c>
    </row>
    <row r="198" spans="1:34" s="28" customFormat="1">
      <c r="A198" s="19" t="s">
        <v>429</v>
      </c>
      <c r="B198" s="19">
        <v>627</v>
      </c>
      <c r="C198" s="19">
        <v>12</v>
      </c>
      <c r="D198" s="19">
        <v>702</v>
      </c>
      <c r="E198" s="19" t="s">
        <v>124</v>
      </c>
      <c r="F198" s="20">
        <v>472115</v>
      </c>
      <c r="G198" s="20">
        <v>505345</v>
      </c>
      <c r="H198" s="21">
        <v>33.229999999999997</v>
      </c>
      <c r="I198" s="22">
        <v>4</v>
      </c>
      <c r="J198" s="22" t="s">
        <v>405</v>
      </c>
      <c r="K198" s="23">
        <v>41925</v>
      </c>
      <c r="L198" s="24" t="s">
        <v>409</v>
      </c>
      <c r="M198" s="39">
        <v>2.4176199999999999</v>
      </c>
      <c r="N198" s="47">
        <v>7.5764800000000001</v>
      </c>
      <c r="O198" s="47">
        <v>1.23</v>
      </c>
      <c r="P198" s="47">
        <v>60</v>
      </c>
      <c r="Q198" s="47">
        <v>89.812299999999993</v>
      </c>
      <c r="R198" s="29">
        <f t="shared" si="12"/>
        <v>9.0199174584067759E-2</v>
      </c>
      <c r="S198" s="47">
        <v>225.22200000000001</v>
      </c>
      <c r="T198" s="47">
        <f t="shared" si="13"/>
        <v>0.19364773655474832</v>
      </c>
      <c r="U198" s="47">
        <v>313.62299999999999</v>
      </c>
      <c r="V198" s="29">
        <f t="shared" si="14"/>
        <v>0.2696556467907657</v>
      </c>
      <c r="W198" s="47">
        <v>0</v>
      </c>
      <c r="X198" s="29">
        <f t="shared" si="15"/>
        <v>0</v>
      </c>
      <c r="Y198" s="26"/>
      <c r="Z198" s="27" t="e">
        <f>#REF!/1000</f>
        <v>#REF!</v>
      </c>
      <c r="AA198" s="27" t="e">
        <f>#REF!/1000</f>
        <v>#REF!</v>
      </c>
      <c r="AB198" s="27" t="e">
        <f>#REF!/1000</f>
        <v>#REF!</v>
      </c>
      <c r="AC198" s="27" t="e">
        <f>#REF!/1000</f>
        <v>#REF!</v>
      </c>
      <c r="AE198" s="18" t="e">
        <f>#REF!/1000</f>
        <v>#REF!</v>
      </c>
      <c r="AF198" s="18" t="e">
        <f>#REF!/1000</f>
        <v>#REF!</v>
      </c>
      <c r="AG198" s="18" t="e">
        <f>#REF!/1000</f>
        <v>#REF!</v>
      </c>
      <c r="AH198" s="18" t="e">
        <f>#REF!/1000</f>
        <v>#REF!</v>
      </c>
    </row>
    <row r="199" spans="1:34" s="28" customFormat="1">
      <c r="A199" s="19" t="s">
        <v>429</v>
      </c>
      <c r="B199" s="19">
        <v>627</v>
      </c>
      <c r="C199" s="19">
        <v>12</v>
      </c>
      <c r="D199" s="19">
        <v>702</v>
      </c>
      <c r="E199" s="19" t="s">
        <v>124</v>
      </c>
      <c r="F199" s="20">
        <v>505345</v>
      </c>
      <c r="G199" s="20">
        <v>472115</v>
      </c>
      <c r="H199" s="21">
        <v>33.229999999999997</v>
      </c>
      <c r="I199" s="22">
        <v>4</v>
      </c>
      <c r="J199" s="22" t="s">
        <v>406</v>
      </c>
      <c r="K199" s="23">
        <v>41925</v>
      </c>
      <c r="L199" s="24" t="s">
        <v>409</v>
      </c>
      <c r="M199" s="39">
        <v>2.3509500000000001</v>
      </c>
      <c r="N199" s="47">
        <v>7.9926399999999997</v>
      </c>
      <c r="O199" s="47">
        <v>1.2</v>
      </c>
      <c r="P199" s="47">
        <v>180</v>
      </c>
      <c r="Q199" s="47">
        <v>48.970399999999998</v>
      </c>
      <c r="R199" s="29">
        <f t="shared" si="12"/>
        <v>0.17581806457160054</v>
      </c>
      <c r="S199" s="47">
        <v>69.59</v>
      </c>
      <c r="T199" s="47">
        <f t="shared" si="13"/>
        <v>5.9834057005287836E-2</v>
      </c>
      <c r="U199" s="47">
        <v>42.8</v>
      </c>
      <c r="V199" s="29">
        <f t="shared" si="14"/>
        <v>3.6799793646016939E-2</v>
      </c>
      <c r="W199" s="47">
        <v>0</v>
      </c>
      <c r="X199" s="29">
        <f t="shared" si="15"/>
        <v>0</v>
      </c>
      <c r="Y199" s="26"/>
      <c r="Z199" s="27" t="e">
        <f>#REF!/1000</f>
        <v>#REF!</v>
      </c>
      <c r="AA199" s="27" t="e">
        <f>#REF!/1000</f>
        <v>#REF!</v>
      </c>
      <c r="AB199" s="27" t="e">
        <f>#REF!/1000</f>
        <v>#REF!</v>
      </c>
      <c r="AC199" s="27" t="e">
        <f>#REF!/1000</f>
        <v>#REF!</v>
      </c>
      <c r="AE199" s="18" t="e">
        <f>#REF!/1000</f>
        <v>#REF!</v>
      </c>
      <c r="AF199" s="18" t="e">
        <f>#REF!/1000</f>
        <v>#REF!</v>
      </c>
      <c r="AG199" s="18" t="e">
        <f>#REF!/1000</f>
        <v>#REF!</v>
      </c>
      <c r="AH199" s="18" t="e">
        <f>#REF!/1000</f>
        <v>#REF!</v>
      </c>
    </row>
    <row r="200" spans="1:34" s="28" customFormat="1">
      <c r="A200" s="19" t="s">
        <v>429</v>
      </c>
      <c r="B200" s="19">
        <v>627</v>
      </c>
      <c r="C200" s="19">
        <v>12</v>
      </c>
      <c r="D200" s="19">
        <v>703</v>
      </c>
      <c r="E200" s="19" t="s">
        <v>125</v>
      </c>
      <c r="F200" s="20">
        <v>505345</v>
      </c>
      <c r="G200" s="20">
        <v>533608</v>
      </c>
      <c r="H200" s="21">
        <v>28.263000000000002</v>
      </c>
      <c r="I200" s="22">
        <v>4</v>
      </c>
      <c r="J200" s="22" t="s">
        <v>405</v>
      </c>
      <c r="K200" s="23">
        <v>41925</v>
      </c>
      <c r="L200" s="24" t="s">
        <v>409</v>
      </c>
      <c r="M200" s="39">
        <v>2.5016500000000002</v>
      </c>
      <c r="N200" s="47">
        <v>9.2975600000000007</v>
      </c>
      <c r="O200" s="47">
        <v>1.32</v>
      </c>
      <c r="P200" s="47">
        <v>0</v>
      </c>
      <c r="Q200" s="47">
        <v>0.33</v>
      </c>
      <c r="R200" s="29">
        <f t="shared" si="12"/>
        <v>1.6680061261315906E-4</v>
      </c>
      <c r="S200" s="47">
        <v>124.98</v>
      </c>
      <c r="T200" s="47">
        <f t="shared" si="13"/>
        <v>0.12634388220844012</v>
      </c>
      <c r="U200" s="47">
        <v>0</v>
      </c>
      <c r="V200" s="29">
        <f t="shared" si="14"/>
        <v>0</v>
      </c>
      <c r="W200" s="47">
        <v>0</v>
      </c>
      <c r="X200" s="29">
        <f t="shared" si="15"/>
        <v>0</v>
      </c>
      <c r="Y200" s="26"/>
      <c r="Z200" s="27" t="e">
        <f>#REF!/1000</f>
        <v>#REF!</v>
      </c>
      <c r="AA200" s="27" t="e">
        <f>#REF!/1000</f>
        <v>#REF!</v>
      </c>
      <c r="AB200" s="27" t="e">
        <f>#REF!/1000</f>
        <v>#REF!</v>
      </c>
      <c r="AC200" s="27" t="e">
        <f>#REF!/1000</f>
        <v>#REF!</v>
      </c>
      <c r="AE200" s="18" t="e">
        <f>#REF!/1000</f>
        <v>#REF!</v>
      </c>
      <c r="AF200" s="18" t="e">
        <f>#REF!/1000</f>
        <v>#REF!</v>
      </c>
      <c r="AG200" s="18" t="e">
        <f>#REF!/1000</f>
        <v>#REF!</v>
      </c>
      <c r="AH200" s="18" t="e">
        <f>#REF!/1000</f>
        <v>#REF!</v>
      </c>
    </row>
    <row r="201" spans="1:34" s="28" customFormat="1">
      <c r="A201" s="19" t="s">
        <v>429</v>
      </c>
      <c r="B201" s="19">
        <v>627</v>
      </c>
      <c r="C201" s="19">
        <v>12</v>
      </c>
      <c r="D201" s="19">
        <v>703</v>
      </c>
      <c r="E201" s="19" t="s">
        <v>125</v>
      </c>
      <c r="F201" s="20">
        <v>533608</v>
      </c>
      <c r="G201" s="20">
        <v>505345</v>
      </c>
      <c r="H201" s="21">
        <v>28.263000000000002</v>
      </c>
      <c r="I201" s="22">
        <v>4</v>
      </c>
      <c r="J201" s="22" t="s">
        <v>406</v>
      </c>
      <c r="K201" s="23">
        <v>41925</v>
      </c>
      <c r="L201" s="24" t="s">
        <v>409</v>
      </c>
      <c r="M201" s="39">
        <v>2.1158100000000002</v>
      </c>
      <c r="N201" s="47">
        <v>9.5639800000000008</v>
      </c>
      <c r="O201" s="47">
        <v>1.1499999999999999</v>
      </c>
      <c r="P201" s="47">
        <v>55</v>
      </c>
      <c r="Q201" s="47">
        <v>45.680999999999997</v>
      </c>
      <c r="R201" s="29">
        <f t="shared" si="12"/>
        <v>7.868995809766427E-2</v>
      </c>
      <c r="S201" s="47">
        <v>46.65</v>
      </c>
      <c r="T201" s="47">
        <f t="shared" si="13"/>
        <v>4.7159082293356781E-2</v>
      </c>
      <c r="U201" s="47">
        <v>215.06</v>
      </c>
      <c r="V201" s="29">
        <f t="shared" si="14"/>
        <v>0.21740690756718778</v>
      </c>
      <c r="W201" s="47">
        <v>0</v>
      </c>
      <c r="X201" s="29">
        <f t="shared" si="15"/>
        <v>0</v>
      </c>
      <c r="Y201" s="26"/>
      <c r="Z201" s="27" t="e">
        <f>#REF!/1000</f>
        <v>#REF!</v>
      </c>
      <c r="AA201" s="27" t="e">
        <f>#REF!/1000</f>
        <v>#REF!</v>
      </c>
      <c r="AB201" s="27" t="e">
        <f>#REF!/1000</f>
        <v>#REF!</v>
      </c>
      <c r="AC201" s="27" t="e">
        <f>#REF!/1000</f>
        <v>#REF!</v>
      </c>
      <c r="AE201" s="18" t="e">
        <f>#REF!/1000</f>
        <v>#REF!</v>
      </c>
      <c r="AF201" s="18" t="e">
        <f>#REF!/1000</f>
        <v>#REF!</v>
      </c>
      <c r="AG201" s="18" t="e">
        <f>#REF!/1000</f>
        <v>#REF!</v>
      </c>
      <c r="AH201" s="18" t="e">
        <f>#REF!/1000</f>
        <v>#REF!</v>
      </c>
    </row>
    <row r="202" spans="1:34" s="28" customFormat="1">
      <c r="A202" s="19" t="s">
        <v>429</v>
      </c>
      <c r="B202" s="19">
        <v>627</v>
      </c>
      <c r="C202" s="19">
        <v>2366</v>
      </c>
      <c r="D202" s="19">
        <v>100</v>
      </c>
      <c r="E202" s="19" t="s">
        <v>126</v>
      </c>
      <c r="F202" s="20">
        <v>0</v>
      </c>
      <c r="G202" s="20">
        <v>234</v>
      </c>
      <c r="H202" s="21">
        <v>0.23400000000000001</v>
      </c>
      <c r="I202" s="22">
        <v>2</v>
      </c>
      <c r="J202" s="22" t="s">
        <v>407</v>
      </c>
      <c r="K202" s="23">
        <v>41925</v>
      </c>
      <c r="L202" s="24" t="s">
        <v>409</v>
      </c>
      <c r="M202" s="39">
        <v>4.4379999999999997</v>
      </c>
      <c r="N202" s="47">
        <v>4.4409999999999998</v>
      </c>
      <c r="O202" s="47">
        <v>1.21</v>
      </c>
      <c r="P202" s="47">
        <v>0</v>
      </c>
      <c r="Q202" s="47">
        <v>0.36</v>
      </c>
      <c r="R202" s="29">
        <f t="shared" si="12"/>
        <v>2.1978021978021976E-2</v>
      </c>
      <c r="S202" s="47">
        <v>0.17</v>
      </c>
      <c r="T202" s="47">
        <f t="shared" si="13"/>
        <v>2.0757020757020753E-2</v>
      </c>
      <c r="U202" s="47">
        <v>0</v>
      </c>
      <c r="V202" s="29">
        <f t="shared" si="14"/>
        <v>0</v>
      </c>
      <c r="W202" s="47">
        <v>0</v>
      </c>
      <c r="X202" s="29">
        <f t="shared" si="15"/>
        <v>0</v>
      </c>
      <c r="Y202" s="26"/>
      <c r="Z202" s="27" t="e">
        <f>#REF!/1000</f>
        <v>#REF!</v>
      </c>
      <c r="AA202" s="27" t="e">
        <f>#REF!/1000</f>
        <v>#REF!</v>
      </c>
      <c r="AB202" s="27" t="e">
        <f>#REF!/1000</f>
        <v>#REF!</v>
      </c>
      <c r="AC202" s="27" t="e">
        <f>#REF!/1000</f>
        <v>#REF!</v>
      </c>
      <c r="AE202" s="18" t="e">
        <f>#REF!/1000</f>
        <v>#REF!</v>
      </c>
      <c r="AF202" s="18" t="e">
        <f>#REF!/1000</f>
        <v>#REF!</v>
      </c>
      <c r="AG202" s="18" t="e">
        <f>#REF!/1000</f>
        <v>#REF!</v>
      </c>
      <c r="AH202" s="18" t="e">
        <f>#REF!/1000</f>
        <v>#REF!</v>
      </c>
    </row>
    <row r="203" spans="1:34" s="28" customFormat="1">
      <c r="A203" s="19" t="s">
        <v>430</v>
      </c>
      <c r="B203" s="19">
        <v>628</v>
      </c>
      <c r="C203" s="19">
        <v>2</v>
      </c>
      <c r="D203" s="19">
        <v>401</v>
      </c>
      <c r="E203" s="19" t="s">
        <v>127</v>
      </c>
      <c r="F203" s="20">
        <v>267134</v>
      </c>
      <c r="G203" s="20">
        <v>251299</v>
      </c>
      <c r="H203" s="21">
        <v>15.835000000000001</v>
      </c>
      <c r="I203" s="22">
        <v>4</v>
      </c>
      <c r="J203" s="22" t="s">
        <v>406</v>
      </c>
      <c r="K203" s="23">
        <v>41926</v>
      </c>
      <c r="L203" s="24" t="s">
        <v>409</v>
      </c>
      <c r="M203" s="39">
        <v>4.4101600000000003</v>
      </c>
      <c r="N203" s="47">
        <v>3.05829</v>
      </c>
      <c r="O203" s="47">
        <v>1.28</v>
      </c>
      <c r="P203" s="47">
        <v>18</v>
      </c>
      <c r="Q203" s="47">
        <v>397</v>
      </c>
      <c r="R203" s="29">
        <f t="shared" si="12"/>
        <v>0.39063557219540801</v>
      </c>
      <c r="S203" s="47">
        <v>104</v>
      </c>
      <c r="T203" s="47">
        <f t="shared" si="13"/>
        <v>0.18764942036176643</v>
      </c>
      <c r="U203" s="47">
        <v>515</v>
      </c>
      <c r="V203" s="29">
        <f t="shared" si="14"/>
        <v>0.9292254950606702</v>
      </c>
      <c r="W203" s="47">
        <v>0</v>
      </c>
      <c r="X203" s="29">
        <f t="shared" si="15"/>
        <v>0</v>
      </c>
      <c r="Y203" s="26"/>
      <c r="Z203" s="27" t="e">
        <f>#REF!/1000</f>
        <v>#REF!</v>
      </c>
      <c r="AA203" s="27" t="e">
        <f>#REF!/1000</f>
        <v>#REF!</v>
      </c>
      <c r="AB203" s="27" t="e">
        <f>#REF!/1000</f>
        <v>#REF!</v>
      </c>
      <c r="AC203" s="27" t="e">
        <f>#REF!/1000</f>
        <v>#REF!</v>
      </c>
      <c r="AE203" s="18" t="e">
        <f>#REF!/1000</f>
        <v>#REF!</v>
      </c>
      <c r="AF203" s="18" t="e">
        <f>#REF!/1000</f>
        <v>#REF!</v>
      </c>
      <c r="AG203" s="18" t="e">
        <f>#REF!/1000</f>
        <v>#REF!</v>
      </c>
      <c r="AH203" s="18" t="e">
        <f>#REF!/1000</f>
        <v>#REF!</v>
      </c>
    </row>
    <row r="204" spans="1:34" s="28" customFormat="1">
      <c r="A204" s="19" t="s">
        <v>430</v>
      </c>
      <c r="B204" s="19">
        <v>628</v>
      </c>
      <c r="C204" s="19">
        <v>2</v>
      </c>
      <c r="D204" s="19">
        <v>401</v>
      </c>
      <c r="E204" s="19" t="s">
        <v>127</v>
      </c>
      <c r="F204" s="20">
        <v>251299</v>
      </c>
      <c r="G204" s="20">
        <v>267134</v>
      </c>
      <c r="H204" s="21">
        <v>15.835000000000001</v>
      </c>
      <c r="I204" s="22">
        <v>4</v>
      </c>
      <c r="J204" s="22" t="s">
        <v>405</v>
      </c>
      <c r="K204" s="23">
        <v>41926</v>
      </c>
      <c r="L204" s="24" t="s">
        <v>409</v>
      </c>
      <c r="M204" s="39">
        <v>2.5119600000000002</v>
      </c>
      <c r="N204" s="47">
        <v>4.4068399999999999</v>
      </c>
      <c r="O204" s="47">
        <v>1.35</v>
      </c>
      <c r="P204" s="47">
        <v>16</v>
      </c>
      <c r="Q204" s="47">
        <v>93</v>
      </c>
      <c r="R204" s="29">
        <f t="shared" si="12"/>
        <v>0.1127700843520231</v>
      </c>
      <c r="S204" s="47">
        <v>35</v>
      </c>
      <c r="T204" s="47">
        <f t="shared" si="13"/>
        <v>6.3151247237132932E-2</v>
      </c>
      <c r="U204" s="47">
        <v>334</v>
      </c>
      <c r="V204" s="29">
        <f t="shared" si="14"/>
        <v>0.60264333077721144</v>
      </c>
      <c r="W204" s="47">
        <v>0</v>
      </c>
      <c r="X204" s="29">
        <f t="shared" si="15"/>
        <v>0</v>
      </c>
      <c r="Y204" s="26"/>
      <c r="Z204" s="27" t="e">
        <f>#REF!/1000</f>
        <v>#REF!</v>
      </c>
      <c r="AA204" s="27" t="e">
        <f>#REF!/1000</f>
        <v>#REF!</v>
      </c>
      <c r="AB204" s="27" t="e">
        <f>#REF!/1000</f>
        <v>#REF!</v>
      </c>
      <c r="AC204" s="27" t="e">
        <f>#REF!/1000</f>
        <v>#REF!</v>
      </c>
      <c r="AE204" s="18" t="e">
        <f>#REF!/1000</f>
        <v>#REF!</v>
      </c>
      <c r="AF204" s="18" t="e">
        <f>#REF!/1000</f>
        <v>#REF!</v>
      </c>
      <c r="AG204" s="18" t="e">
        <f>#REF!/1000</f>
        <v>#REF!</v>
      </c>
      <c r="AH204" s="18" t="e">
        <f>#REF!/1000</f>
        <v>#REF!</v>
      </c>
    </row>
    <row r="205" spans="1:34" s="28" customFormat="1">
      <c r="A205" s="19" t="s">
        <v>430</v>
      </c>
      <c r="B205" s="19">
        <v>628</v>
      </c>
      <c r="C205" s="19">
        <v>2</v>
      </c>
      <c r="D205" s="19">
        <v>402</v>
      </c>
      <c r="E205" s="19" t="s">
        <v>128</v>
      </c>
      <c r="F205" s="20">
        <v>267134</v>
      </c>
      <c r="G205" s="20">
        <v>295499</v>
      </c>
      <c r="H205" s="21">
        <v>28.364999999999998</v>
      </c>
      <c r="I205" s="22">
        <v>4</v>
      </c>
      <c r="J205" s="22" t="s">
        <v>405</v>
      </c>
      <c r="K205" s="23">
        <v>41926</v>
      </c>
      <c r="L205" s="24" t="s">
        <v>409</v>
      </c>
      <c r="M205" s="39">
        <v>2.5059900000000002</v>
      </c>
      <c r="N205" s="47">
        <v>5.39839</v>
      </c>
      <c r="O205" s="47">
        <v>1.29</v>
      </c>
      <c r="P205" s="47">
        <v>24</v>
      </c>
      <c r="Q205" s="47">
        <v>25</v>
      </c>
      <c r="R205" s="29">
        <f t="shared" si="12"/>
        <v>3.6765631688952687E-2</v>
      </c>
      <c r="S205" s="47">
        <v>137</v>
      </c>
      <c r="T205" s="47">
        <f t="shared" si="13"/>
        <v>0.13799702853113749</v>
      </c>
      <c r="U205" s="47">
        <v>619</v>
      </c>
      <c r="V205" s="29">
        <f t="shared" si="14"/>
        <v>0.6235048223414168</v>
      </c>
      <c r="W205" s="47">
        <v>0</v>
      </c>
      <c r="X205" s="29">
        <f t="shared" si="15"/>
        <v>0</v>
      </c>
      <c r="Y205" s="26"/>
      <c r="Z205" s="27" t="e">
        <f>#REF!/1000</f>
        <v>#REF!</v>
      </c>
      <c r="AA205" s="27" t="e">
        <f>#REF!/1000</f>
        <v>#REF!</v>
      </c>
      <c r="AB205" s="27" t="e">
        <f>#REF!/1000</f>
        <v>#REF!</v>
      </c>
      <c r="AC205" s="27" t="e">
        <f>#REF!/1000</f>
        <v>#REF!</v>
      </c>
      <c r="AE205" s="18" t="e">
        <f>#REF!/1000</f>
        <v>#REF!</v>
      </c>
      <c r="AF205" s="18" t="e">
        <f>#REF!/1000</f>
        <v>#REF!</v>
      </c>
      <c r="AG205" s="18" t="e">
        <f>#REF!/1000</f>
        <v>#REF!</v>
      </c>
      <c r="AH205" s="18" t="e">
        <f>#REF!/1000</f>
        <v>#REF!</v>
      </c>
    </row>
    <row r="206" spans="1:34" s="28" customFormat="1">
      <c r="A206" s="19" t="s">
        <v>430</v>
      </c>
      <c r="B206" s="19">
        <v>628</v>
      </c>
      <c r="C206" s="19">
        <v>2</v>
      </c>
      <c r="D206" s="19">
        <v>402</v>
      </c>
      <c r="E206" s="19" t="s">
        <v>128</v>
      </c>
      <c r="F206" s="20">
        <v>295499</v>
      </c>
      <c r="G206" s="20">
        <v>267134</v>
      </c>
      <c r="H206" s="21">
        <v>28.364999999999998</v>
      </c>
      <c r="I206" s="22">
        <v>4</v>
      </c>
      <c r="J206" s="22" t="s">
        <v>406</v>
      </c>
      <c r="K206" s="23">
        <v>41926</v>
      </c>
      <c r="L206" s="24" t="s">
        <v>409</v>
      </c>
      <c r="M206" s="39">
        <v>3.6064600000000002</v>
      </c>
      <c r="N206" s="47">
        <v>2.63835</v>
      </c>
      <c r="O206" s="47">
        <v>1.1499999999999999</v>
      </c>
      <c r="P206" s="47">
        <v>0</v>
      </c>
      <c r="Q206" s="47">
        <v>412</v>
      </c>
      <c r="R206" s="29">
        <f t="shared" si="12"/>
        <v>0.20749918158696587</v>
      </c>
      <c r="S206" s="47">
        <v>76</v>
      </c>
      <c r="T206" s="47">
        <f t="shared" si="13"/>
        <v>7.6553096119463135E-2</v>
      </c>
      <c r="U206" s="47">
        <v>330</v>
      </c>
      <c r="V206" s="29">
        <f t="shared" si="14"/>
        <v>0.33240160157135307</v>
      </c>
      <c r="W206" s="47">
        <v>1</v>
      </c>
      <c r="X206" s="29">
        <f t="shared" si="15"/>
        <v>1.0072775805192518E-3</v>
      </c>
      <c r="Y206" s="26"/>
      <c r="Z206" s="27" t="e">
        <f>#REF!/1000</f>
        <v>#REF!</v>
      </c>
      <c r="AA206" s="27" t="e">
        <f>#REF!/1000</f>
        <v>#REF!</v>
      </c>
      <c r="AB206" s="27" t="e">
        <f>#REF!/1000</f>
        <v>#REF!</v>
      </c>
      <c r="AC206" s="27" t="e">
        <f>#REF!/1000</f>
        <v>#REF!</v>
      </c>
      <c r="AE206" s="18" t="e">
        <f>#REF!/1000</f>
        <v>#REF!</v>
      </c>
      <c r="AF206" s="18" t="e">
        <f>#REF!/1000</f>
        <v>#REF!</v>
      </c>
      <c r="AG206" s="18" t="e">
        <f>#REF!/1000</f>
        <v>#REF!</v>
      </c>
      <c r="AH206" s="18" t="e">
        <f>#REF!/1000</f>
        <v>#REF!</v>
      </c>
    </row>
    <row r="207" spans="1:34" s="28" customFormat="1">
      <c r="A207" s="19" t="s">
        <v>430</v>
      </c>
      <c r="B207" s="19">
        <v>628</v>
      </c>
      <c r="C207" s="19">
        <v>2</v>
      </c>
      <c r="D207" s="19">
        <v>403</v>
      </c>
      <c r="E207" s="19" t="s">
        <v>129</v>
      </c>
      <c r="F207" s="20">
        <v>295499</v>
      </c>
      <c r="G207" s="20">
        <v>327771</v>
      </c>
      <c r="H207" s="21">
        <v>32.271999999999998</v>
      </c>
      <c r="I207" s="22">
        <v>4</v>
      </c>
      <c r="J207" s="22" t="s">
        <v>405</v>
      </c>
      <c r="K207" s="23">
        <v>41927</v>
      </c>
      <c r="L207" s="24" t="s">
        <v>409</v>
      </c>
      <c r="M207" s="39">
        <v>2.4626199999999998</v>
      </c>
      <c r="N207" s="47">
        <v>4.5941299999999998</v>
      </c>
      <c r="O207" s="47">
        <v>1.29</v>
      </c>
      <c r="P207" s="47">
        <v>22.88</v>
      </c>
      <c r="Q207" s="47">
        <v>4.59</v>
      </c>
      <c r="R207" s="29">
        <f t="shared" si="12"/>
        <v>2.2288228628089806E-2</v>
      </c>
      <c r="S207" s="47">
        <v>15.57</v>
      </c>
      <c r="T207" s="47">
        <f t="shared" si="13"/>
        <v>1.3784616474254552E-2</v>
      </c>
      <c r="U207" s="47">
        <v>58.11</v>
      </c>
      <c r="V207" s="29">
        <f t="shared" si="14"/>
        <v>5.1446632197747713E-2</v>
      </c>
      <c r="W207" s="47">
        <v>0</v>
      </c>
      <c r="X207" s="29">
        <f t="shared" si="15"/>
        <v>0</v>
      </c>
      <c r="Y207" s="26"/>
      <c r="Z207" s="27" t="e">
        <f>#REF!/1000</f>
        <v>#REF!</v>
      </c>
      <c r="AA207" s="27" t="e">
        <f>#REF!/1000</f>
        <v>#REF!</v>
      </c>
      <c r="AB207" s="27" t="e">
        <f>#REF!/1000</f>
        <v>#REF!</v>
      </c>
      <c r="AC207" s="27" t="e">
        <f>#REF!/1000</f>
        <v>#REF!</v>
      </c>
      <c r="AE207" s="18" t="e">
        <f>#REF!/1000</f>
        <v>#REF!</v>
      </c>
      <c r="AF207" s="18" t="e">
        <f>#REF!/1000</f>
        <v>#REF!</v>
      </c>
      <c r="AG207" s="18" t="e">
        <f>#REF!/1000</f>
        <v>#REF!</v>
      </c>
      <c r="AH207" s="18" t="e">
        <f>#REF!/1000</f>
        <v>#REF!</v>
      </c>
    </row>
    <row r="208" spans="1:34" s="28" customFormat="1">
      <c r="A208" s="19" t="s">
        <v>430</v>
      </c>
      <c r="B208" s="19">
        <v>628</v>
      </c>
      <c r="C208" s="19">
        <v>2</v>
      </c>
      <c r="D208" s="19">
        <v>403</v>
      </c>
      <c r="E208" s="19" t="s">
        <v>129</v>
      </c>
      <c r="F208" s="20">
        <v>327771</v>
      </c>
      <c r="G208" s="20">
        <v>295499</v>
      </c>
      <c r="H208" s="21">
        <v>32.271999999999998</v>
      </c>
      <c r="I208" s="22">
        <v>4</v>
      </c>
      <c r="J208" s="22" t="s">
        <v>406</v>
      </c>
      <c r="K208" s="23">
        <v>41927</v>
      </c>
      <c r="L208" s="24" t="s">
        <v>409</v>
      </c>
      <c r="M208" s="39">
        <v>3.5430000000000001</v>
      </c>
      <c r="N208" s="47">
        <v>3.21218</v>
      </c>
      <c r="O208" s="47">
        <v>1.17</v>
      </c>
      <c r="P208" s="47">
        <v>0</v>
      </c>
      <c r="Q208" s="47">
        <v>199.69</v>
      </c>
      <c r="R208" s="29">
        <f t="shared" si="12"/>
        <v>8.8395955804235427E-2</v>
      </c>
      <c r="S208" s="47">
        <v>31.86</v>
      </c>
      <c r="T208" s="47">
        <f t="shared" si="13"/>
        <v>2.8206671860613357E-2</v>
      </c>
      <c r="U208" s="47">
        <v>529.73</v>
      </c>
      <c r="V208" s="29">
        <f t="shared" si="14"/>
        <v>0.46898682626248323</v>
      </c>
      <c r="W208" s="47">
        <v>0</v>
      </c>
      <c r="X208" s="29">
        <f t="shared" si="15"/>
        <v>0</v>
      </c>
      <c r="Y208" s="26"/>
      <c r="Z208" s="27" t="e">
        <f>#REF!/1000</f>
        <v>#REF!</v>
      </c>
      <c r="AA208" s="27" t="e">
        <f>#REF!/1000</f>
        <v>#REF!</v>
      </c>
      <c r="AB208" s="27" t="e">
        <f>#REF!/1000</f>
        <v>#REF!</v>
      </c>
      <c r="AC208" s="27" t="e">
        <f>#REF!/1000</f>
        <v>#REF!</v>
      </c>
      <c r="AE208" s="18" t="e">
        <f>#REF!/1000</f>
        <v>#REF!</v>
      </c>
      <c r="AF208" s="18" t="e">
        <f>#REF!/1000</f>
        <v>#REF!</v>
      </c>
      <c r="AG208" s="18" t="e">
        <f>#REF!/1000</f>
        <v>#REF!</v>
      </c>
      <c r="AH208" s="18" t="e">
        <f>#REF!/1000</f>
        <v>#REF!</v>
      </c>
    </row>
    <row r="209" spans="1:34" s="28" customFormat="1">
      <c r="A209" s="19" t="s">
        <v>430</v>
      </c>
      <c r="B209" s="19">
        <v>628</v>
      </c>
      <c r="C209" s="19">
        <v>23</v>
      </c>
      <c r="D209" s="19">
        <v>100</v>
      </c>
      <c r="E209" s="19" t="s">
        <v>130</v>
      </c>
      <c r="F209" s="20">
        <v>0</v>
      </c>
      <c r="G209" s="20">
        <v>16060</v>
      </c>
      <c r="H209" s="21">
        <v>16.059999999999999</v>
      </c>
      <c r="I209" s="22">
        <v>4</v>
      </c>
      <c r="J209" s="22" t="s">
        <v>405</v>
      </c>
      <c r="K209" s="23">
        <v>41926</v>
      </c>
      <c r="L209" s="24" t="s">
        <v>409</v>
      </c>
      <c r="M209" s="39">
        <v>1.76827</v>
      </c>
      <c r="N209" s="47">
        <v>6.4170400000000001</v>
      </c>
      <c r="O209" s="47">
        <v>1.28</v>
      </c>
      <c r="P209" s="47">
        <v>0</v>
      </c>
      <c r="Q209" s="47">
        <v>0</v>
      </c>
      <c r="R209" s="29">
        <f t="shared" si="12"/>
        <v>0</v>
      </c>
      <c r="S209" s="47">
        <v>6</v>
      </c>
      <c r="T209" s="47">
        <f t="shared" si="13"/>
        <v>1.0674257249599717E-2</v>
      </c>
      <c r="U209" s="47">
        <v>0</v>
      </c>
      <c r="V209" s="29">
        <f t="shared" si="14"/>
        <v>0</v>
      </c>
      <c r="W209" s="47">
        <v>0</v>
      </c>
      <c r="X209" s="29">
        <f t="shared" si="15"/>
        <v>0</v>
      </c>
      <c r="Y209" s="26"/>
      <c r="Z209" s="27" t="e">
        <f>#REF!/1000</f>
        <v>#REF!</v>
      </c>
      <c r="AA209" s="27" t="e">
        <f>#REF!/1000</f>
        <v>#REF!</v>
      </c>
      <c r="AB209" s="27" t="e">
        <f>#REF!/1000</f>
        <v>#REF!</v>
      </c>
      <c r="AC209" s="27" t="e">
        <f>#REF!/1000</f>
        <v>#REF!</v>
      </c>
      <c r="AE209" s="18" t="e">
        <f>#REF!/1000</f>
        <v>#REF!</v>
      </c>
      <c r="AF209" s="18" t="e">
        <f>#REF!/1000</f>
        <v>#REF!</v>
      </c>
      <c r="AG209" s="18" t="e">
        <f>#REF!/1000</f>
        <v>#REF!</v>
      </c>
      <c r="AH209" s="18" t="e">
        <f>#REF!/1000</f>
        <v>#REF!</v>
      </c>
    </row>
    <row r="210" spans="1:34" s="28" customFormat="1">
      <c r="A210" s="19" t="s">
        <v>430</v>
      </c>
      <c r="B210" s="19">
        <v>628</v>
      </c>
      <c r="C210" s="19">
        <v>23</v>
      </c>
      <c r="D210" s="19">
        <v>100</v>
      </c>
      <c r="E210" s="19" t="s">
        <v>130</v>
      </c>
      <c r="F210" s="20">
        <v>16060</v>
      </c>
      <c r="G210" s="20">
        <v>0</v>
      </c>
      <c r="H210" s="21">
        <v>16.059999999999999</v>
      </c>
      <c r="I210" s="22">
        <v>4</v>
      </c>
      <c r="J210" s="22" t="s">
        <v>406</v>
      </c>
      <c r="K210" s="23">
        <v>41926</v>
      </c>
      <c r="L210" s="24" t="s">
        <v>409</v>
      </c>
      <c r="M210" s="39">
        <v>2.50549</v>
      </c>
      <c r="N210" s="47">
        <v>11.4863</v>
      </c>
      <c r="O210" s="47">
        <v>1.17</v>
      </c>
      <c r="P210" s="47">
        <v>3</v>
      </c>
      <c r="Q210" s="47">
        <v>0</v>
      </c>
      <c r="R210" s="29">
        <f t="shared" si="12"/>
        <v>5.3371286247998586E-3</v>
      </c>
      <c r="S210" s="47">
        <v>126</v>
      </c>
      <c r="T210" s="47">
        <f t="shared" si="13"/>
        <v>0.22415940224159406</v>
      </c>
      <c r="U210" s="47">
        <v>10</v>
      </c>
      <c r="V210" s="29">
        <f t="shared" si="14"/>
        <v>1.7790428749332864E-2</v>
      </c>
      <c r="W210" s="47">
        <v>0</v>
      </c>
      <c r="X210" s="29">
        <f t="shared" si="15"/>
        <v>0</v>
      </c>
      <c r="Y210" s="26"/>
      <c r="Z210" s="27" t="e">
        <f>#REF!/1000</f>
        <v>#REF!</v>
      </c>
      <c r="AA210" s="27" t="e">
        <f>#REF!/1000</f>
        <v>#REF!</v>
      </c>
      <c r="AB210" s="27" t="e">
        <f>#REF!/1000</f>
        <v>#REF!</v>
      </c>
      <c r="AC210" s="27" t="e">
        <f>#REF!/1000</f>
        <v>#REF!</v>
      </c>
      <c r="AE210" s="18" t="e">
        <f>#REF!/1000</f>
        <v>#REF!</v>
      </c>
      <c r="AF210" s="18" t="e">
        <f>#REF!/1000</f>
        <v>#REF!</v>
      </c>
      <c r="AG210" s="18" t="e">
        <f>#REF!/1000</f>
        <v>#REF!</v>
      </c>
      <c r="AH210" s="18" t="e">
        <f>#REF!/1000</f>
        <v>#REF!</v>
      </c>
    </row>
    <row r="211" spans="1:34" s="28" customFormat="1">
      <c r="A211" s="19" t="s">
        <v>430</v>
      </c>
      <c r="B211" s="19">
        <v>628</v>
      </c>
      <c r="C211" s="19">
        <v>229</v>
      </c>
      <c r="D211" s="19">
        <v>101</v>
      </c>
      <c r="E211" s="19" t="s">
        <v>131</v>
      </c>
      <c r="F211" s="20">
        <v>0</v>
      </c>
      <c r="G211" s="20">
        <v>24595</v>
      </c>
      <c r="H211" s="21">
        <v>24.594999999999999</v>
      </c>
      <c r="I211" s="22">
        <v>2</v>
      </c>
      <c r="J211" s="22" t="s">
        <v>407</v>
      </c>
      <c r="K211" s="23">
        <v>41927</v>
      </c>
      <c r="L211" s="24" t="s">
        <v>409</v>
      </c>
      <c r="M211" s="39">
        <v>2.6232099999999998</v>
      </c>
      <c r="N211" s="47">
        <v>3.5904699999999998</v>
      </c>
      <c r="O211" s="47">
        <v>1.1399999999999999</v>
      </c>
      <c r="P211" s="47">
        <v>0</v>
      </c>
      <c r="Q211" s="47">
        <v>37.78</v>
      </c>
      <c r="R211" s="29">
        <f t="shared" si="12"/>
        <v>2.1944065286208E-2</v>
      </c>
      <c r="S211" s="47">
        <v>3.1</v>
      </c>
      <c r="T211" s="47">
        <f t="shared" si="13"/>
        <v>3.6011965265878667E-3</v>
      </c>
      <c r="U211" s="47">
        <v>1.39</v>
      </c>
      <c r="V211" s="29">
        <f t="shared" si="14"/>
        <v>1.614730055470043E-3</v>
      </c>
      <c r="W211" s="47">
        <v>0</v>
      </c>
      <c r="X211" s="29">
        <f t="shared" si="15"/>
        <v>0</v>
      </c>
      <c r="Y211" s="26"/>
      <c r="Z211" s="27" t="e">
        <f>#REF!/1000</f>
        <v>#REF!</v>
      </c>
      <c r="AA211" s="27" t="e">
        <f>#REF!/1000</f>
        <v>#REF!</v>
      </c>
      <c r="AB211" s="27" t="e">
        <f>#REF!/1000</f>
        <v>#REF!</v>
      </c>
      <c r="AC211" s="27" t="e">
        <f>#REF!/1000</f>
        <v>#REF!</v>
      </c>
      <c r="AE211" s="18" t="e">
        <f>#REF!/1000</f>
        <v>#REF!</v>
      </c>
      <c r="AF211" s="18" t="e">
        <f>#REF!/1000</f>
        <v>#REF!</v>
      </c>
      <c r="AG211" s="18" t="e">
        <f>#REF!/1000</f>
        <v>#REF!</v>
      </c>
      <c r="AH211" s="18" t="e">
        <f>#REF!/1000</f>
        <v>#REF!</v>
      </c>
    </row>
    <row r="212" spans="1:34" s="28" customFormat="1">
      <c r="A212" s="19" t="s">
        <v>430</v>
      </c>
      <c r="B212" s="19">
        <v>628</v>
      </c>
      <c r="C212" s="19">
        <v>229</v>
      </c>
      <c r="D212" s="19">
        <v>102</v>
      </c>
      <c r="E212" s="19" t="s">
        <v>132</v>
      </c>
      <c r="F212" s="20">
        <v>24595</v>
      </c>
      <c r="G212" s="20">
        <v>54473</v>
      </c>
      <c r="H212" s="21">
        <v>29.878</v>
      </c>
      <c r="I212" s="22">
        <v>2</v>
      </c>
      <c r="J212" s="22" t="s">
        <v>407</v>
      </c>
      <c r="K212" s="23">
        <v>41927</v>
      </c>
      <c r="L212" s="24" t="s">
        <v>409</v>
      </c>
      <c r="M212" s="39">
        <v>3.5829599999999999</v>
      </c>
      <c r="N212" s="47">
        <v>4.7947499999999996</v>
      </c>
      <c r="O212" s="47">
        <v>1.34</v>
      </c>
      <c r="P212" s="47">
        <v>76.3</v>
      </c>
      <c r="Q212" s="47">
        <v>26.93</v>
      </c>
      <c r="R212" s="29">
        <f t="shared" si="12"/>
        <v>8.5839557055836582E-2</v>
      </c>
      <c r="S212" s="47">
        <v>341.96</v>
      </c>
      <c r="T212" s="47">
        <f t="shared" si="13"/>
        <v>0.32700601493693393</v>
      </c>
      <c r="U212" s="47">
        <v>51.24</v>
      </c>
      <c r="V212" s="29">
        <f t="shared" si="14"/>
        <v>4.8999263672267215E-2</v>
      </c>
      <c r="W212" s="47">
        <v>0</v>
      </c>
      <c r="X212" s="29">
        <f t="shared" si="15"/>
        <v>0</v>
      </c>
      <c r="Y212" s="26"/>
      <c r="Z212" s="27" t="e">
        <f>#REF!/1000</f>
        <v>#REF!</v>
      </c>
      <c r="AA212" s="27" t="e">
        <f>#REF!/1000</f>
        <v>#REF!</v>
      </c>
      <c r="AB212" s="27" t="e">
        <f>#REF!/1000</f>
        <v>#REF!</v>
      </c>
      <c r="AC212" s="27" t="e">
        <f>#REF!/1000</f>
        <v>#REF!</v>
      </c>
      <c r="AE212" s="18" t="e">
        <f>#REF!/1000</f>
        <v>#REF!</v>
      </c>
      <c r="AF212" s="18" t="e">
        <f>#REF!/1000</f>
        <v>#REF!</v>
      </c>
      <c r="AG212" s="18" t="e">
        <f>#REF!/1000</f>
        <v>#REF!</v>
      </c>
      <c r="AH212" s="18" t="e">
        <f>#REF!/1000</f>
        <v>#REF!</v>
      </c>
    </row>
    <row r="213" spans="1:34" s="17" customFormat="1">
      <c r="A213" s="19" t="s">
        <v>430</v>
      </c>
      <c r="B213" s="7">
        <v>621</v>
      </c>
      <c r="C213" s="7">
        <v>2062</v>
      </c>
      <c r="D213" s="7">
        <v>100</v>
      </c>
      <c r="E213" s="38" t="s">
        <v>102</v>
      </c>
      <c r="F213" s="8">
        <v>500</v>
      </c>
      <c r="G213" s="8">
        <v>42484</v>
      </c>
      <c r="H213" s="9">
        <v>41.984000000000002</v>
      </c>
      <c r="I213" s="10">
        <v>2</v>
      </c>
      <c r="J213" s="10" t="s">
        <v>407</v>
      </c>
      <c r="K213" s="11">
        <v>41927</v>
      </c>
      <c r="L213" s="12" t="s">
        <v>409</v>
      </c>
      <c r="M213" s="34">
        <v>2.37677</v>
      </c>
      <c r="N213" s="29">
        <v>4.9108499999999999</v>
      </c>
      <c r="O213" s="29">
        <v>1.21</v>
      </c>
      <c r="P213" s="29">
        <v>0</v>
      </c>
      <c r="Q213" s="29">
        <v>12.67</v>
      </c>
      <c r="R213" s="29">
        <f t="shared" si="12"/>
        <v>4.3111661585365849E-3</v>
      </c>
      <c r="S213" s="29">
        <v>0.47</v>
      </c>
      <c r="T213" s="29">
        <f t="shared" si="13"/>
        <v>3.1984973867595811E-4</v>
      </c>
      <c r="U213" s="29">
        <v>0</v>
      </c>
      <c r="V213" s="29">
        <f t="shared" si="14"/>
        <v>0</v>
      </c>
      <c r="W213" s="29">
        <v>0</v>
      </c>
      <c r="X213" s="29">
        <f t="shared" si="15"/>
        <v>0</v>
      </c>
      <c r="Y213" s="15" t="s">
        <v>489</v>
      </c>
      <c r="Z213" s="16" t="e">
        <f>#REF!/1000</f>
        <v>#REF!</v>
      </c>
      <c r="AA213" s="16" t="e">
        <f>#REF!/1000</f>
        <v>#REF!</v>
      </c>
      <c r="AB213" s="16" t="e">
        <f>#REF!/1000</f>
        <v>#REF!</v>
      </c>
      <c r="AC213" s="16" t="e">
        <f>#REF!/1000</f>
        <v>#REF!</v>
      </c>
      <c r="AE213" s="18"/>
      <c r="AF213" s="18"/>
      <c r="AG213" s="18"/>
      <c r="AH213" s="18"/>
    </row>
    <row r="214" spans="1:34" s="28" customFormat="1">
      <c r="A214" s="19" t="s">
        <v>430</v>
      </c>
      <c r="B214" s="19">
        <v>628</v>
      </c>
      <c r="C214" s="19">
        <v>2065</v>
      </c>
      <c r="D214" s="19">
        <v>100</v>
      </c>
      <c r="E214" s="19" t="s">
        <v>133</v>
      </c>
      <c r="F214" s="20">
        <v>1512</v>
      </c>
      <c r="G214" s="20">
        <v>34507</v>
      </c>
      <c r="H214" s="21">
        <v>32.994999999999997</v>
      </c>
      <c r="I214" s="22">
        <v>2</v>
      </c>
      <c r="J214" s="22" t="s">
        <v>407</v>
      </c>
      <c r="K214" s="23">
        <v>41926</v>
      </c>
      <c r="L214" s="24" t="s">
        <v>409</v>
      </c>
      <c r="M214" s="39">
        <v>2.22932</v>
      </c>
      <c r="N214" s="47">
        <v>3.5794299999999999</v>
      </c>
      <c r="O214" s="47">
        <v>1.1499999999999999</v>
      </c>
      <c r="P214" s="47">
        <v>9</v>
      </c>
      <c r="Q214" s="47">
        <v>15</v>
      </c>
      <c r="R214" s="29">
        <f t="shared" si="12"/>
        <v>1.428787911588336E-2</v>
      </c>
      <c r="S214" s="47">
        <v>45</v>
      </c>
      <c r="T214" s="47">
        <f t="shared" si="13"/>
        <v>3.8966943043318256E-2</v>
      </c>
      <c r="U214" s="47">
        <v>33</v>
      </c>
      <c r="V214" s="29">
        <f t="shared" si="14"/>
        <v>2.857575823176672E-2</v>
      </c>
      <c r="W214" s="47">
        <v>0</v>
      </c>
      <c r="X214" s="29">
        <f t="shared" si="15"/>
        <v>0</v>
      </c>
      <c r="Y214" s="26"/>
      <c r="Z214" s="27" t="e">
        <f>#REF!/1000</f>
        <v>#REF!</v>
      </c>
      <c r="AA214" s="27" t="e">
        <f>#REF!/1000</f>
        <v>#REF!</v>
      </c>
      <c r="AB214" s="27" t="e">
        <f>#REF!/1000</f>
        <v>#REF!</v>
      </c>
      <c r="AC214" s="27" t="e">
        <f>#REF!/1000</f>
        <v>#REF!</v>
      </c>
      <c r="AE214" s="18" t="e">
        <f>#REF!/1000</f>
        <v>#REF!</v>
      </c>
      <c r="AF214" s="18" t="e">
        <f>#REF!/1000</f>
        <v>#REF!</v>
      </c>
      <c r="AG214" s="18" t="e">
        <f>#REF!/1000</f>
        <v>#REF!</v>
      </c>
      <c r="AH214" s="18" t="e">
        <f>#REF!/1000</f>
        <v>#REF!</v>
      </c>
    </row>
    <row r="215" spans="1:34" s="17" customFormat="1">
      <c r="A215" s="7" t="s">
        <v>430</v>
      </c>
      <c r="B215" s="7">
        <v>628</v>
      </c>
      <c r="C215" s="7">
        <v>2233</v>
      </c>
      <c r="D215" s="7">
        <v>102</v>
      </c>
      <c r="E215" s="7" t="s">
        <v>134</v>
      </c>
      <c r="F215" s="8">
        <v>15053</v>
      </c>
      <c r="G215" s="8">
        <v>42556</v>
      </c>
      <c r="H215" s="9">
        <v>27.503</v>
      </c>
      <c r="I215" s="10">
        <v>2</v>
      </c>
      <c r="J215" s="10" t="s">
        <v>407</v>
      </c>
      <c r="K215" s="11">
        <v>41926</v>
      </c>
      <c r="L215" s="12" t="s">
        <v>409</v>
      </c>
      <c r="M215" s="34">
        <v>2.6960199999999999</v>
      </c>
      <c r="N215" s="29">
        <v>4.1965500000000002</v>
      </c>
      <c r="O215" s="29">
        <v>1.29</v>
      </c>
      <c r="P215" s="29">
        <v>1125</v>
      </c>
      <c r="Q215" s="29">
        <v>4</v>
      </c>
      <c r="R215" s="29">
        <f t="shared" si="12"/>
        <v>1.1707813693051665</v>
      </c>
      <c r="S215" s="29">
        <v>1875</v>
      </c>
      <c r="T215" s="29">
        <f t="shared" si="13"/>
        <v>1.9478394564748778</v>
      </c>
      <c r="U215" s="29">
        <v>108</v>
      </c>
      <c r="V215" s="29">
        <f t="shared" si="14"/>
        <v>0.11219555269295295</v>
      </c>
      <c r="W215" s="29">
        <v>19</v>
      </c>
      <c r="X215" s="29">
        <f t="shared" si="15"/>
        <v>1.9738106492278761E-2</v>
      </c>
      <c r="Y215" s="15"/>
      <c r="Z215" s="16" t="e">
        <f>#REF!/1000</f>
        <v>#REF!</v>
      </c>
      <c r="AA215" s="16" t="e">
        <f>#REF!/1000</f>
        <v>#REF!</v>
      </c>
      <c r="AB215" s="16" t="e">
        <f>#REF!/1000</f>
        <v>#REF!</v>
      </c>
      <c r="AC215" s="16" t="e">
        <f>#REF!/1000</f>
        <v>#REF!</v>
      </c>
      <c r="AE215" s="18" t="e">
        <f>#REF!/1000</f>
        <v>#REF!</v>
      </c>
      <c r="AF215" s="18" t="e">
        <f>#REF!/1000</f>
        <v>#REF!</v>
      </c>
      <c r="AG215" s="18" t="e">
        <f>#REF!/1000</f>
        <v>#REF!</v>
      </c>
      <c r="AH215" s="18" t="e">
        <f>#REF!/1000</f>
        <v>#REF!</v>
      </c>
    </row>
    <row r="216" spans="1:34" s="17" customFormat="1">
      <c r="A216" s="7" t="s">
        <v>430</v>
      </c>
      <c r="B216" s="7">
        <v>628</v>
      </c>
      <c r="C216" s="7">
        <v>2430</v>
      </c>
      <c r="D216" s="7">
        <v>100</v>
      </c>
      <c r="E216" s="7" t="s">
        <v>135</v>
      </c>
      <c r="F216" s="8">
        <v>3795</v>
      </c>
      <c r="G216" s="8">
        <v>4350</v>
      </c>
      <c r="H216" s="9">
        <v>0.55500000000000005</v>
      </c>
      <c r="I216" s="10">
        <v>2</v>
      </c>
      <c r="J216" s="10" t="s">
        <v>407</v>
      </c>
      <c r="K216" s="11">
        <v>41926</v>
      </c>
      <c r="L216" s="12" t="s">
        <v>409</v>
      </c>
      <c r="M216" s="34">
        <v>2.51579</v>
      </c>
      <c r="N216" s="29">
        <v>2.7978900000000002</v>
      </c>
      <c r="O216" s="29">
        <v>1.07</v>
      </c>
      <c r="P216" s="29">
        <v>24.619999999999997</v>
      </c>
      <c r="Q216" s="29">
        <v>0</v>
      </c>
      <c r="R216" s="29">
        <f t="shared" si="12"/>
        <v>1.2674388674388672</v>
      </c>
      <c r="S216" s="29">
        <v>0</v>
      </c>
      <c r="T216" s="29">
        <f t="shared" si="13"/>
        <v>0</v>
      </c>
      <c r="U216" s="29">
        <v>0</v>
      </c>
      <c r="V216" s="29">
        <f t="shared" si="14"/>
        <v>0</v>
      </c>
      <c r="W216" s="29">
        <v>0</v>
      </c>
      <c r="X216" s="29">
        <f t="shared" si="15"/>
        <v>0</v>
      </c>
      <c r="Y216" s="15"/>
      <c r="Z216" s="16" t="e">
        <f>#REF!/1000</f>
        <v>#REF!</v>
      </c>
      <c r="AA216" s="16" t="e">
        <f>#REF!/1000</f>
        <v>#REF!</v>
      </c>
      <c r="AB216" s="16" t="e">
        <f>#REF!/1000</f>
        <v>#REF!</v>
      </c>
      <c r="AC216" s="16" t="e">
        <f>#REF!/1000</f>
        <v>#REF!</v>
      </c>
      <c r="AE216" s="18" t="e">
        <f>#REF!/1000</f>
        <v>#REF!</v>
      </c>
      <c r="AF216" s="18" t="e">
        <f>#REF!/1000</f>
        <v>#REF!</v>
      </c>
      <c r="AG216" s="18" t="e">
        <f>#REF!/1000</f>
        <v>#REF!</v>
      </c>
      <c r="AH216" s="18" t="e">
        <f>#REF!/1000</f>
        <v>#REF!</v>
      </c>
    </row>
    <row r="217" spans="1:34" s="17" customFormat="1">
      <c r="A217" s="7" t="s">
        <v>430</v>
      </c>
      <c r="B217" s="7">
        <v>628</v>
      </c>
      <c r="C217" s="7">
        <v>2430</v>
      </c>
      <c r="D217" s="7">
        <v>100</v>
      </c>
      <c r="E217" s="7" t="s">
        <v>135</v>
      </c>
      <c r="F217" s="8">
        <v>0</v>
      </c>
      <c r="G217" s="8">
        <v>30</v>
      </c>
      <c r="H217" s="9">
        <v>0.03</v>
      </c>
      <c r="I217" s="10">
        <v>2</v>
      </c>
      <c r="J217" s="10" t="s">
        <v>407</v>
      </c>
      <c r="K217" s="11">
        <v>41926</v>
      </c>
      <c r="L217" s="12" t="s">
        <v>409</v>
      </c>
      <c r="M217" s="34">
        <v>2.9039999999999999</v>
      </c>
      <c r="N217" s="29">
        <v>3.5973299999999999</v>
      </c>
      <c r="O217" s="29">
        <v>1</v>
      </c>
      <c r="P217" s="29">
        <v>0</v>
      </c>
      <c r="Q217" s="29">
        <v>0</v>
      </c>
      <c r="R217" s="29">
        <f t="shared" si="12"/>
        <v>0</v>
      </c>
      <c r="S217" s="29">
        <v>0</v>
      </c>
      <c r="T217" s="29">
        <f t="shared" si="13"/>
        <v>0</v>
      </c>
      <c r="U217" s="29">
        <v>0</v>
      </c>
      <c r="V217" s="29">
        <f t="shared" si="14"/>
        <v>0</v>
      </c>
      <c r="W217" s="29">
        <v>0</v>
      </c>
      <c r="X217" s="29">
        <f t="shared" si="15"/>
        <v>0</v>
      </c>
      <c r="Y217" s="15"/>
      <c r="Z217" s="16" t="e">
        <f>#REF!/1000</f>
        <v>#REF!</v>
      </c>
      <c r="AA217" s="16" t="e">
        <f>#REF!/1000</f>
        <v>#REF!</v>
      </c>
      <c r="AB217" s="16" t="e">
        <f>#REF!/1000</f>
        <v>#REF!</v>
      </c>
      <c r="AC217" s="16" t="e">
        <f>#REF!/1000</f>
        <v>#REF!</v>
      </c>
      <c r="AE217" s="18" t="e">
        <f>#REF!/1000</f>
        <v>#REF!</v>
      </c>
      <c r="AF217" s="18" t="e">
        <f>#REF!/1000</f>
        <v>#REF!</v>
      </c>
      <c r="AG217" s="18" t="e">
        <f>#REF!/1000</f>
        <v>#REF!</v>
      </c>
      <c r="AH217" s="18" t="e">
        <f>#REF!/1000</f>
        <v>#REF!</v>
      </c>
    </row>
    <row r="218" spans="1:34" s="17" customFormat="1">
      <c r="A218" s="7" t="s">
        <v>431</v>
      </c>
      <c r="B218" s="7">
        <v>551</v>
      </c>
      <c r="C218" s="7">
        <v>12</v>
      </c>
      <c r="D218" s="7">
        <v>602</v>
      </c>
      <c r="E218" s="7" t="s">
        <v>136</v>
      </c>
      <c r="F218" s="8">
        <v>355989</v>
      </c>
      <c r="G218" s="8">
        <v>363989</v>
      </c>
      <c r="H218" s="9">
        <v>8</v>
      </c>
      <c r="I218" s="10">
        <v>4</v>
      </c>
      <c r="J218" s="10" t="s">
        <v>405</v>
      </c>
      <c r="K218" s="11">
        <v>41932</v>
      </c>
      <c r="L218" s="12" t="s">
        <v>409</v>
      </c>
      <c r="M218" s="34">
        <v>2.0280100000000001</v>
      </c>
      <c r="N218" s="29">
        <v>2.97614</v>
      </c>
      <c r="O218" s="29">
        <v>1.09632</v>
      </c>
      <c r="P218" s="29">
        <v>0</v>
      </c>
      <c r="Q218" s="29">
        <v>0</v>
      </c>
      <c r="R218" s="29">
        <f t="shared" si="12"/>
        <v>0</v>
      </c>
      <c r="S218" s="29">
        <v>0</v>
      </c>
      <c r="T218" s="29">
        <f t="shared" si="13"/>
        <v>0</v>
      </c>
      <c r="U218" s="29">
        <v>21.92</v>
      </c>
      <c r="V218" s="29">
        <f t="shared" si="14"/>
        <v>7.8285714285714292E-2</v>
      </c>
      <c r="W218" s="29">
        <v>0</v>
      </c>
      <c r="X218" s="29">
        <f t="shared" si="15"/>
        <v>0</v>
      </c>
      <c r="Y218" s="15"/>
      <c r="Z218" s="16" t="e">
        <f>#REF!/1000</f>
        <v>#REF!</v>
      </c>
      <c r="AA218" s="16" t="e">
        <f>#REF!/1000</f>
        <v>#REF!</v>
      </c>
      <c r="AB218" s="16" t="e">
        <f>#REF!/1000</f>
        <v>#REF!</v>
      </c>
      <c r="AC218" s="16" t="e">
        <f>#REF!/1000</f>
        <v>#REF!</v>
      </c>
      <c r="AE218" s="18" t="e">
        <f>#REF!/1000</f>
        <v>#REF!</v>
      </c>
      <c r="AF218" s="18" t="e">
        <f>#REF!/1000</f>
        <v>#REF!</v>
      </c>
      <c r="AG218" s="18" t="e">
        <f>#REF!/1000</f>
        <v>#REF!</v>
      </c>
      <c r="AH218" s="18" t="e">
        <f>#REF!/1000</f>
        <v>#REF!</v>
      </c>
    </row>
    <row r="219" spans="1:34" s="28" customFormat="1">
      <c r="A219" s="19" t="s">
        <v>431</v>
      </c>
      <c r="B219" s="19">
        <v>551</v>
      </c>
      <c r="C219" s="19">
        <v>12</v>
      </c>
      <c r="D219" s="19">
        <v>602</v>
      </c>
      <c r="E219" s="19" t="s">
        <v>136</v>
      </c>
      <c r="F219" s="20">
        <v>363989</v>
      </c>
      <c r="G219" s="20">
        <v>355989</v>
      </c>
      <c r="H219" s="21">
        <v>8</v>
      </c>
      <c r="I219" s="22">
        <v>4</v>
      </c>
      <c r="J219" s="22" t="s">
        <v>406</v>
      </c>
      <c r="K219" s="23">
        <v>41932</v>
      </c>
      <c r="L219" s="24" t="s">
        <v>409</v>
      </c>
      <c r="M219" s="39">
        <v>2.1978800000000001</v>
      </c>
      <c r="N219" s="47">
        <v>3.4098099999999998</v>
      </c>
      <c r="O219" s="47">
        <v>1.1534</v>
      </c>
      <c r="P219" s="47">
        <v>0</v>
      </c>
      <c r="Q219" s="47">
        <v>0.34</v>
      </c>
      <c r="R219" s="29">
        <f t="shared" si="12"/>
        <v>6.071428571428572E-4</v>
      </c>
      <c r="S219" s="47">
        <v>33.130000000000003</v>
      </c>
      <c r="T219" s="47">
        <f t="shared" si="13"/>
        <v>0.11832142857142858</v>
      </c>
      <c r="U219" s="47">
        <v>44</v>
      </c>
      <c r="V219" s="29">
        <f t="shared" si="14"/>
        <v>0.15714285714285714</v>
      </c>
      <c r="W219" s="47">
        <v>0</v>
      </c>
      <c r="X219" s="29">
        <f t="shared" si="15"/>
        <v>0</v>
      </c>
      <c r="Y219" s="26"/>
      <c r="Z219" s="27" t="e">
        <f>#REF!/1000</f>
        <v>#REF!</v>
      </c>
      <c r="AA219" s="27" t="e">
        <f>#REF!/1000</f>
        <v>#REF!</v>
      </c>
      <c r="AB219" s="27" t="e">
        <f>#REF!/1000</f>
        <v>#REF!</v>
      </c>
      <c r="AC219" s="27" t="e">
        <f>#REF!/1000</f>
        <v>#REF!</v>
      </c>
      <c r="AE219" s="18" t="e">
        <f>#REF!/1000</f>
        <v>#REF!</v>
      </c>
      <c r="AF219" s="18" t="e">
        <f>#REF!/1000</f>
        <v>#REF!</v>
      </c>
      <c r="AG219" s="18" t="e">
        <f>#REF!/1000</f>
        <v>#REF!</v>
      </c>
      <c r="AH219" s="18" t="e">
        <f>#REF!/1000</f>
        <v>#REF!</v>
      </c>
    </row>
    <row r="220" spans="1:34" s="28" customFormat="1">
      <c r="A220" s="19" t="s">
        <v>431</v>
      </c>
      <c r="B220" s="19">
        <v>551</v>
      </c>
      <c r="C220" s="19">
        <v>12</v>
      </c>
      <c r="D220" s="19">
        <v>603</v>
      </c>
      <c r="E220" s="19" t="s">
        <v>137</v>
      </c>
      <c r="F220" s="20">
        <v>363989</v>
      </c>
      <c r="G220" s="20">
        <v>420345</v>
      </c>
      <c r="H220" s="21">
        <v>56.356000000000002</v>
      </c>
      <c r="I220" s="22">
        <v>4</v>
      </c>
      <c r="J220" s="22" t="s">
        <v>405</v>
      </c>
      <c r="K220" s="23">
        <v>41932</v>
      </c>
      <c r="L220" s="24" t="s">
        <v>409</v>
      </c>
      <c r="M220" s="39">
        <v>2.14764</v>
      </c>
      <c r="N220" s="47">
        <v>3.4005000000000001</v>
      </c>
      <c r="O220" s="47">
        <v>1.34334</v>
      </c>
      <c r="P220" s="47">
        <v>28.66</v>
      </c>
      <c r="Q220" s="47">
        <v>11.29</v>
      </c>
      <c r="R220" s="29">
        <f t="shared" si="12"/>
        <v>1.7391987670218913E-2</v>
      </c>
      <c r="S220" s="47">
        <v>82.92</v>
      </c>
      <c r="T220" s="47">
        <f t="shared" si="13"/>
        <v>4.2038875313060851E-2</v>
      </c>
      <c r="U220" s="47">
        <v>665.34</v>
      </c>
      <c r="V220" s="29">
        <f t="shared" si="14"/>
        <v>0.33731482514220823</v>
      </c>
      <c r="W220" s="47">
        <v>3</v>
      </c>
      <c r="X220" s="29">
        <f t="shared" si="15"/>
        <v>1.5209433904870061E-3</v>
      </c>
      <c r="Y220" s="26"/>
      <c r="Z220" s="27" t="e">
        <f>#REF!/1000</f>
        <v>#REF!</v>
      </c>
      <c r="AA220" s="27" t="e">
        <f>#REF!/1000</f>
        <v>#REF!</v>
      </c>
      <c r="AB220" s="27" t="e">
        <f>#REF!/1000</f>
        <v>#REF!</v>
      </c>
      <c r="AC220" s="27" t="e">
        <f>#REF!/1000</f>
        <v>#REF!</v>
      </c>
      <c r="AE220" s="18" t="e">
        <f>#REF!/1000</f>
        <v>#REF!</v>
      </c>
      <c r="AF220" s="18" t="e">
        <f>#REF!/1000</f>
        <v>#REF!</v>
      </c>
      <c r="AG220" s="18" t="e">
        <f>#REF!/1000</f>
        <v>#REF!</v>
      </c>
      <c r="AH220" s="18" t="e">
        <f>#REF!/1000</f>
        <v>#REF!</v>
      </c>
    </row>
    <row r="221" spans="1:34" s="28" customFormat="1">
      <c r="A221" s="19" t="s">
        <v>431</v>
      </c>
      <c r="B221" s="19">
        <v>551</v>
      </c>
      <c r="C221" s="19">
        <v>12</v>
      </c>
      <c r="D221" s="19">
        <v>603</v>
      </c>
      <c r="E221" s="19" t="s">
        <v>137</v>
      </c>
      <c r="F221" s="20">
        <v>420345</v>
      </c>
      <c r="G221" s="20">
        <v>363989</v>
      </c>
      <c r="H221" s="21">
        <v>56.356000000000002</v>
      </c>
      <c r="I221" s="22">
        <v>4</v>
      </c>
      <c r="J221" s="22" t="s">
        <v>406</v>
      </c>
      <c r="K221" s="23">
        <v>41932</v>
      </c>
      <c r="L221" s="24" t="s">
        <v>409</v>
      </c>
      <c r="M221" s="39">
        <v>2.1229499999999999</v>
      </c>
      <c r="N221" s="47">
        <v>3.1691799999999999</v>
      </c>
      <c r="O221" s="47">
        <v>1.4394800000000001</v>
      </c>
      <c r="P221" s="47">
        <v>76.260000000000005</v>
      </c>
      <c r="Q221" s="47">
        <v>4.0599999999999996</v>
      </c>
      <c r="R221" s="29">
        <f t="shared" si="12"/>
        <v>3.9691552680409241E-2</v>
      </c>
      <c r="S221" s="47">
        <v>185.93</v>
      </c>
      <c r="T221" s="47">
        <f t="shared" si="13"/>
        <v>9.426300153108301E-2</v>
      </c>
      <c r="U221" s="47">
        <v>238.62</v>
      </c>
      <c r="V221" s="29">
        <f t="shared" si="14"/>
        <v>0.12097583727933646</v>
      </c>
      <c r="W221" s="47">
        <v>0</v>
      </c>
      <c r="X221" s="29">
        <f t="shared" si="15"/>
        <v>0</v>
      </c>
      <c r="Y221" s="26"/>
      <c r="Z221" s="27" t="e">
        <f>#REF!/1000</f>
        <v>#REF!</v>
      </c>
      <c r="AA221" s="27" t="e">
        <f>#REF!/1000</f>
        <v>#REF!</v>
      </c>
      <c r="AB221" s="27" t="e">
        <f>#REF!/1000</f>
        <v>#REF!</v>
      </c>
      <c r="AC221" s="27" t="e">
        <f>#REF!/1000</f>
        <v>#REF!</v>
      </c>
      <c r="AE221" s="18" t="e">
        <f>#REF!/1000</f>
        <v>#REF!</v>
      </c>
      <c r="AF221" s="18" t="e">
        <f>#REF!/1000</f>
        <v>#REF!</v>
      </c>
      <c r="AG221" s="18" t="e">
        <f>#REF!/1000</f>
        <v>#REF!</v>
      </c>
      <c r="AH221" s="18" t="e">
        <f>#REF!/1000</f>
        <v>#REF!</v>
      </c>
    </row>
    <row r="222" spans="1:34" s="28" customFormat="1">
      <c r="A222" s="19" t="s">
        <v>431</v>
      </c>
      <c r="B222" s="19">
        <v>551</v>
      </c>
      <c r="C222" s="19">
        <v>21</v>
      </c>
      <c r="D222" s="19">
        <v>501</v>
      </c>
      <c r="E222" s="19" t="s">
        <v>138</v>
      </c>
      <c r="F222" s="20">
        <v>201896</v>
      </c>
      <c r="G222" s="20">
        <v>249474</v>
      </c>
      <c r="H222" s="21">
        <v>47.578000000000003</v>
      </c>
      <c r="I222" s="22">
        <v>4</v>
      </c>
      <c r="J222" s="22" t="s">
        <v>405</v>
      </c>
      <c r="K222" s="23">
        <v>41934</v>
      </c>
      <c r="L222" s="24" t="s">
        <v>409</v>
      </c>
      <c r="M222" s="39">
        <v>2.2340599999999999</v>
      </c>
      <c r="N222" s="47">
        <v>5.4556399999999998</v>
      </c>
      <c r="O222" s="47">
        <v>1.0948899999999999</v>
      </c>
      <c r="P222" s="47">
        <v>21.8</v>
      </c>
      <c r="Q222" s="47">
        <v>55.19</v>
      </c>
      <c r="R222" s="29">
        <f t="shared" si="12"/>
        <v>2.9662569134594016E-2</v>
      </c>
      <c r="S222" s="47">
        <v>47.42</v>
      </c>
      <c r="T222" s="47">
        <f t="shared" si="13"/>
        <v>2.8476546783327224E-2</v>
      </c>
      <c r="U222" s="47">
        <v>81.45</v>
      </c>
      <c r="V222" s="29">
        <f t="shared" si="14"/>
        <v>4.8912162283888706E-2</v>
      </c>
      <c r="W222" s="47">
        <v>0</v>
      </c>
      <c r="X222" s="29">
        <f t="shared" si="15"/>
        <v>0</v>
      </c>
      <c r="Y222" s="26"/>
      <c r="Z222" s="27" t="e">
        <f>#REF!/1000</f>
        <v>#REF!</v>
      </c>
      <c r="AA222" s="27" t="e">
        <f>#REF!/1000</f>
        <v>#REF!</v>
      </c>
      <c r="AB222" s="27" t="e">
        <f>#REF!/1000</f>
        <v>#REF!</v>
      </c>
      <c r="AC222" s="27" t="e">
        <f>#REF!/1000</f>
        <v>#REF!</v>
      </c>
      <c r="AE222" s="18" t="e">
        <f>#REF!/1000</f>
        <v>#REF!</v>
      </c>
      <c r="AF222" s="18" t="e">
        <f>#REF!/1000</f>
        <v>#REF!</v>
      </c>
      <c r="AG222" s="18" t="e">
        <f>#REF!/1000</f>
        <v>#REF!</v>
      </c>
      <c r="AH222" s="18" t="e">
        <f>#REF!/1000</f>
        <v>#REF!</v>
      </c>
    </row>
    <row r="223" spans="1:34" s="28" customFormat="1">
      <c r="A223" s="19" t="s">
        <v>431</v>
      </c>
      <c r="B223" s="19">
        <v>551</v>
      </c>
      <c r="C223" s="19">
        <v>21</v>
      </c>
      <c r="D223" s="19">
        <v>501</v>
      </c>
      <c r="E223" s="19" t="s">
        <v>138</v>
      </c>
      <c r="F223" s="20">
        <v>249474</v>
      </c>
      <c r="G223" s="20">
        <v>201896</v>
      </c>
      <c r="H223" s="21">
        <v>47.578000000000003</v>
      </c>
      <c r="I223" s="22">
        <v>4</v>
      </c>
      <c r="J223" s="22" t="s">
        <v>406</v>
      </c>
      <c r="K223" s="23">
        <v>41933</v>
      </c>
      <c r="L223" s="24" t="s">
        <v>409</v>
      </c>
      <c r="M223" s="39">
        <v>2.2709700000000002</v>
      </c>
      <c r="N223" s="47">
        <v>5.2173800000000004</v>
      </c>
      <c r="O223" s="47">
        <v>1.22292</v>
      </c>
      <c r="P223" s="47">
        <v>0</v>
      </c>
      <c r="Q223" s="47">
        <v>0</v>
      </c>
      <c r="R223" s="29">
        <f t="shared" si="12"/>
        <v>0</v>
      </c>
      <c r="S223" s="47">
        <v>0</v>
      </c>
      <c r="T223" s="47">
        <f t="shared" si="13"/>
        <v>0</v>
      </c>
      <c r="U223" s="47">
        <v>81.86</v>
      </c>
      <c r="V223" s="29">
        <f t="shared" si="14"/>
        <v>4.9158374518835229E-2</v>
      </c>
      <c r="W223" s="47">
        <v>0</v>
      </c>
      <c r="X223" s="29">
        <f t="shared" si="15"/>
        <v>0</v>
      </c>
      <c r="Y223" s="26"/>
      <c r="Z223" s="27" t="e">
        <f>#REF!/1000</f>
        <v>#REF!</v>
      </c>
      <c r="AA223" s="27" t="e">
        <f>#REF!/1000</f>
        <v>#REF!</v>
      </c>
      <c r="AB223" s="27" t="e">
        <f>#REF!/1000</f>
        <v>#REF!</v>
      </c>
      <c r="AC223" s="27" t="e">
        <f>#REF!/1000</f>
        <v>#REF!</v>
      </c>
      <c r="AE223" s="18" t="e">
        <f>#REF!/1000</f>
        <v>#REF!</v>
      </c>
      <c r="AF223" s="18" t="e">
        <f>#REF!/1000</f>
        <v>#REF!</v>
      </c>
      <c r="AG223" s="18" t="e">
        <f>#REF!/1000</f>
        <v>#REF!</v>
      </c>
      <c r="AH223" s="18" t="e">
        <f>#REF!/1000</f>
        <v>#REF!</v>
      </c>
    </row>
    <row r="224" spans="1:34" s="28" customFormat="1">
      <c r="A224" s="19" t="s">
        <v>431</v>
      </c>
      <c r="B224" s="19">
        <v>551</v>
      </c>
      <c r="C224" s="19">
        <v>21</v>
      </c>
      <c r="D224" s="19">
        <v>502</v>
      </c>
      <c r="E224" s="19" t="s">
        <v>139</v>
      </c>
      <c r="F224" s="20">
        <v>273775</v>
      </c>
      <c r="G224" s="20">
        <v>249474</v>
      </c>
      <c r="H224" s="21">
        <v>24.300999999999998</v>
      </c>
      <c r="I224" s="22">
        <v>4</v>
      </c>
      <c r="J224" s="22" t="s">
        <v>406</v>
      </c>
      <c r="K224" s="23">
        <v>41932</v>
      </c>
      <c r="L224" s="24" t="s">
        <v>409</v>
      </c>
      <c r="M224" s="39">
        <v>2.6537700000000002</v>
      </c>
      <c r="N224" s="47">
        <v>5.7355499999999999</v>
      </c>
      <c r="O224" s="47">
        <v>1.16649</v>
      </c>
      <c r="P224" s="47">
        <v>33.909999999999997</v>
      </c>
      <c r="Q224" s="47">
        <v>69.69</v>
      </c>
      <c r="R224" s="29">
        <f t="shared" si="12"/>
        <v>8.0837355311656783E-2</v>
      </c>
      <c r="S224" s="47">
        <v>153.41999999999999</v>
      </c>
      <c r="T224" s="47">
        <f t="shared" si="13"/>
        <v>0.1803805839853739</v>
      </c>
      <c r="U224" s="47">
        <v>378.09</v>
      </c>
      <c r="V224" s="29">
        <f t="shared" si="14"/>
        <v>0.44453197105351339</v>
      </c>
      <c r="W224" s="47">
        <v>0</v>
      </c>
      <c r="X224" s="29">
        <f t="shared" si="15"/>
        <v>0</v>
      </c>
      <c r="Y224" s="26"/>
      <c r="Z224" s="27" t="e">
        <f>#REF!/1000</f>
        <v>#REF!</v>
      </c>
      <c r="AA224" s="27" t="e">
        <f>#REF!/1000</f>
        <v>#REF!</v>
      </c>
      <c r="AB224" s="27" t="e">
        <f>#REF!/1000</f>
        <v>#REF!</v>
      </c>
      <c r="AC224" s="27" t="e">
        <f>#REF!/1000</f>
        <v>#REF!</v>
      </c>
      <c r="AE224" s="18" t="e">
        <f>#REF!/1000</f>
        <v>#REF!</v>
      </c>
      <c r="AF224" s="18" t="e">
        <f>#REF!/1000</f>
        <v>#REF!</v>
      </c>
      <c r="AG224" s="18" t="e">
        <f>#REF!/1000</f>
        <v>#REF!</v>
      </c>
      <c r="AH224" s="18" t="e">
        <f>#REF!/1000</f>
        <v>#REF!</v>
      </c>
    </row>
    <row r="225" spans="1:34" s="28" customFormat="1">
      <c r="A225" s="19" t="s">
        <v>431</v>
      </c>
      <c r="B225" s="19">
        <v>551</v>
      </c>
      <c r="C225" s="19">
        <v>21</v>
      </c>
      <c r="D225" s="19">
        <v>502</v>
      </c>
      <c r="E225" s="19" t="s">
        <v>139</v>
      </c>
      <c r="F225" s="20">
        <v>249474</v>
      </c>
      <c r="G225" s="20">
        <v>273775</v>
      </c>
      <c r="H225" s="21">
        <v>24.300999999999998</v>
      </c>
      <c r="I225" s="22">
        <v>4</v>
      </c>
      <c r="J225" s="22" t="s">
        <v>405</v>
      </c>
      <c r="K225" s="23">
        <v>41932</v>
      </c>
      <c r="L225" s="24" t="s">
        <v>409</v>
      </c>
      <c r="M225" s="39">
        <v>2.6421299999999999</v>
      </c>
      <c r="N225" s="47">
        <v>5.7433899999999998</v>
      </c>
      <c r="O225" s="47">
        <v>1.1724600000000001</v>
      </c>
      <c r="P225" s="47">
        <v>0</v>
      </c>
      <c r="Q225" s="47">
        <v>111.05</v>
      </c>
      <c r="R225" s="29">
        <f t="shared" si="12"/>
        <v>6.5282439876077986E-2</v>
      </c>
      <c r="S225" s="47">
        <v>19.739999999999998</v>
      </c>
      <c r="T225" s="47">
        <f t="shared" si="13"/>
        <v>2.3208921443561993E-2</v>
      </c>
      <c r="U225" s="47">
        <v>595.46</v>
      </c>
      <c r="V225" s="29">
        <f t="shared" si="14"/>
        <v>0.70010052496369934</v>
      </c>
      <c r="W225" s="47">
        <v>0</v>
      </c>
      <c r="X225" s="29">
        <f t="shared" si="15"/>
        <v>0</v>
      </c>
      <c r="Y225" s="26"/>
      <c r="Z225" s="27" t="e">
        <f>#REF!/1000</f>
        <v>#REF!</v>
      </c>
      <c r="AA225" s="27" t="e">
        <f>#REF!/1000</f>
        <v>#REF!</v>
      </c>
      <c r="AB225" s="27" t="e">
        <f>#REF!/1000</f>
        <v>#REF!</v>
      </c>
      <c r="AC225" s="27" t="e">
        <f>#REF!/1000</f>
        <v>#REF!</v>
      </c>
      <c r="AE225" s="18" t="e">
        <f>#REF!/1000</f>
        <v>#REF!</v>
      </c>
      <c r="AF225" s="18" t="e">
        <f>#REF!/1000</f>
        <v>#REF!</v>
      </c>
      <c r="AG225" s="18" t="e">
        <f>#REF!/1000</f>
        <v>#REF!</v>
      </c>
      <c r="AH225" s="18" t="e">
        <f>#REF!/1000</f>
        <v>#REF!</v>
      </c>
    </row>
    <row r="226" spans="1:34" s="28" customFormat="1">
      <c r="A226" s="19" t="s">
        <v>431</v>
      </c>
      <c r="B226" s="19">
        <v>551</v>
      </c>
      <c r="C226" s="19">
        <v>21</v>
      </c>
      <c r="D226" s="19">
        <v>503</v>
      </c>
      <c r="E226" s="19" t="s">
        <v>140</v>
      </c>
      <c r="F226" s="20">
        <v>300985</v>
      </c>
      <c r="G226" s="20">
        <v>273775</v>
      </c>
      <c r="H226" s="21">
        <v>27.21</v>
      </c>
      <c r="I226" s="22">
        <v>4</v>
      </c>
      <c r="J226" s="22" t="s">
        <v>406</v>
      </c>
      <c r="K226" s="23">
        <v>41935</v>
      </c>
      <c r="L226" s="24" t="s">
        <v>409</v>
      </c>
      <c r="M226" s="39">
        <v>2.3515799999999998</v>
      </c>
      <c r="N226" s="47">
        <v>4.1994100000000003</v>
      </c>
      <c r="O226" s="47">
        <v>1.18635</v>
      </c>
      <c r="P226" s="47">
        <v>135.697</v>
      </c>
      <c r="Q226" s="47">
        <v>111.3</v>
      </c>
      <c r="R226" s="29">
        <f t="shared" si="12"/>
        <v>0.2009208799285977</v>
      </c>
      <c r="S226" s="47">
        <v>5.28</v>
      </c>
      <c r="T226" s="47">
        <f t="shared" si="13"/>
        <v>5.5441801858560407E-3</v>
      </c>
      <c r="U226" s="47">
        <v>1117.75</v>
      </c>
      <c r="V226" s="29">
        <f t="shared" si="14"/>
        <v>1.1736756444584449</v>
      </c>
      <c r="W226" s="47">
        <v>0</v>
      </c>
      <c r="X226" s="29">
        <f t="shared" si="15"/>
        <v>0</v>
      </c>
      <c r="Y226" s="26"/>
      <c r="Z226" s="27" t="e">
        <f>#REF!/1000</f>
        <v>#REF!</v>
      </c>
      <c r="AA226" s="27" t="e">
        <f>#REF!/1000</f>
        <v>#REF!</v>
      </c>
      <c r="AB226" s="27" t="e">
        <f>#REF!/1000</f>
        <v>#REF!</v>
      </c>
      <c r="AC226" s="27" t="e">
        <f>#REF!/1000</f>
        <v>#REF!</v>
      </c>
      <c r="AE226" s="18" t="e">
        <f>#REF!/1000</f>
        <v>#REF!</v>
      </c>
      <c r="AF226" s="18" t="e">
        <f>#REF!/1000</f>
        <v>#REF!</v>
      </c>
      <c r="AG226" s="18" t="e">
        <f>#REF!/1000</f>
        <v>#REF!</v>
      </c>
      <c r="AH226" s="18" t="e">
        <f>#REF!/1000</f>
        <v>#REF!</v>
      </c>
    </row>
    <row r="227" spans="1:34" s="28" customFormat="1">
      <c r="A227" s="19" t="s">
        <v>431</v>
      </c>
      <c r="B227" s="19">
        <v>551</v>
      </c>
      <c r="C227" s="19">
        <v>21</v>
      </c>
      <c r="D227" s="19">
        <v>503</v>
      </c>
      <c r="E227" s="19" t="s">
        <v>140</v>
      </c>
      <c r="F227" s="20">
        <v>273775</v>
      </c>
      <c r="G227" s="20">
        <v>300985</v>
      </c>
      <c r="H227" s="21">
        <v>27.21</v>
      </c>
      <c r="I227" s="22">
        <v>4</v>
      </c>
      <c r="J227" s="22" t="s">
        <v>405</v>
      </c>
      <c r="K227" s="23">
        <v>41935</v>
      </c>
      <c r="L227" s="24" t="s">
        <v>409</v>
      </c>
      <c r="M227" s="39">
        <v>2.2042799999999998</v>
      </c>
      <c r="N227" s="47">
        <v>3.7955299999999998</v>
      </c>
      <c r="O227" s="47">
        <v>1.15554</v>
      </c>
      <c r="P227" s="47">
        <v>91.98</v>
      </c>
      <c r="Q227" s="47">
        <v>18.8</v>
      </c>
      <c r="R227" s="29">
        <f t="shared" si="12"/>
        <v>0.10645245970494041</v>
      </c>
      <c r="S227" s="47">
        <v>0</v>
      </c>
      <c r="T227" s="47">
        <f t="shared" si="13"/>
        <v>0</v>
      </c>
      <c r="U227" s="47">
        <v>265.13</v>
      </c>
      <c r="V227" s="29">
        <f t="shared" si="14"/>
        <v>0.27839554785530529</v>
      </c>
      <c r="W227" s="47">
        <v>0</v>
      </c>
      <c r="X227" s="29">
        <f t="shared" si="15"/>
        <v>0</v>
      </c>
      <c r="Y227" s="26"/>
      <c r="Z227" s="27" t="e">
        <f>#REF!/1000</f>
        <v>#REF!</v>
      </c>
      <c r="AA227" s="27" t="e">
        <f>#REF!/1000</f>
        <v>#REF!</v>
      </c>
      <c r="AB227" s="27" t="e">
        <f>#REF!/1000</f>
        <v>#REF!</v>
      </c>
      <c r="AC227" s="27" t="e">
        <f>#REF!/1000</f>
        <v>#REF!</v>
      </c>
      <c r="AE227" s="18" t="e">
        <f>#REF!/1000</f>
        <v>#REF!</v>
      </c>
      <c r="AF227" s="18" t="e">
        <f>#REF!/1000</f>
        <v>#REF!</v>
      </c>
      <c r="AG227" s="18" t="e">
        <f>#REF!/1000</f>
        <v>#REF!</v>
      </c>
      <c r="AH227" s="18" t="e">
        <f>#REF!/1000</f>
        <v>#REF!</v>
      </c>
    </row>
    <row r="228" spans="1:34" s="28" customFormat="1">
      <c r="A228" s="19" t="s">
        <v>431</v>
      </c>
      <c r="B228" s="19">
        <v>551</v>
      </c>
      <c r="C228" s="19">
        <v>2005</v>
      </c>
      <c r="D228" s="19">
        <v>100</v>
      </c>
      <c r="E228" s="19" t="s">
        <v>141</v>
      </c>
      <c r="F228" s="20">
        <v>0</v>
      </c>
      <c r="G228" s="20">
        <v>6200</v>
      </c>
      <c r="H228" s="21">
        <v>6.2</v>
      </c>
      <c r="I228" s="22">
        <v>2</v>
      </c>
      <c r="J228" s="22" t="s">
        <v>407</v>
      </c>
      <c r="K228" s="23">
        <v>41933</v>
      </c>
      <c r="L228" s="24" t="s">
        <v>409</v>
      </c>
      <c r="M228" s="39">
        <v>2.0379399999999999</v>
      </c>
      <c r="N228" s="47">
        <v>3.0688599999999999</v>
      </c>
      <c r="O228" s="47">
        <v>1.04931</v>
      </c>
      <c r="P228" s="47">
        <v>4.08</v>
      </c>
      <c r="Q228" s="47">
        <v>116.86</v>
      </c>
      <c r="R228" s="29">
        <f t="shared" si="12"/>
        <v>0.28806451612903228</v>
      </c>
      <c r="S228" s="47">
        <v>45.91</v>
      </c>
      <c r="T228" s="47">
        <f t="shared" si="13"/>
        <v>0.2115668202764977</v>
      </c>
      <c r="U228" s="47">
        <v>16.66</v>
      </c>
      <c r="V228" s="29">
        <f t="shared" si="14"/>
        <v>7.6774193548387104E-2</v>
      </c>
      <c r="W228" s="47">
        <v>0</v>
      </c>
      <c r="X228" s="29">
        <f t="shared" si="15"/>
        <v>0</v>
      </c>
      <c r="Y228" s="26"/>
      <c r="Z228" s="27" t="e">
        <f>#REF!/1000</f>
        <v>#REF!</v>
      </c>
      <c r="AA228" s="27" t="e">
        <f>#REF!/1000</f>
        <v>#REF!</v>
      </c>
      <c r="AB228" s="27" t="e">
        <f>#REF!/1000</f>
        <v>#REF!</v>
      </c>
      <c r="AC228" s="27" t="e">
        <f>#REF!/1000</f>
        <v>#REF!</v>
      </c>
      <c r="AE228" s="18" t="e">
        <f>#REF!/1000</f>
        <v>#REF!</v>
      </c>
      <c r="AF228" s="18" t="e">
        <f>#REF!/1000</f>
        <v>#REF!</v>
      </c>
      <c r="AG228" s="18" t="e">
        <f>#REF!/1000</f>
        <v>#REF!</v>
      </c>
      <c r="AH228" s="18" t="e">
        <f>#REF!/1000</f>
        <v>#REF!</v>
      </c>
    </row>
    <row r="229" spans="1:34" s="28" customFormat="1">
      <c r="A229" s="19" t="s">
        <v>431</v>
      </c>
      <c r="B229" s="19">
        <v>551</v>
      </c>
      <c r="C229" s="19">
        <v>2016</v>
      </c>
      <c r="D229" s="19">
        <v>200</v>
      </c>
      <c r="E229" s="19" t="s">
        <v>142</v>
      </c>
      <c r="F229" s="20">
        <v>53800</v>
      </c>
      <c r="G229" s="20">
        <v>71395</v>
      </c>
      <c r="H229" s="21">
        <v>17.594999999999999</v>
      </c>
      <c r="I229" s="22">
        <v>2</v>
      </c>
      <c r="J229" s="22" t="s">
        <v>407</v>
      </c>
      <c r="K229" s="23">
        <v>41935</v>
      </c>
      <c r="L229" s="24" t="s">
        <v>409</v>
      </c>
      <c r="M229" s="39">
        <v>3.2799</v>
      </c>
      <c r="N229" s="47">
        <v>3.9014199999999999</v>
      </c>
      <c r="O229" s="47">
        <v>1.3728400000000001</v>
      </c>
      <c r="P229" s="47">
        <v>111.6</v>
      </c>
      <c r="Q229" s="47">
        <v>40.72</v>
      </c>
      <c r="R229" s="29">
        <f t="shared" si="12"/>
        <v>0.21428165469086183</v>
      </c>
      <c r="S229" s="47">
        <v>15.13</v>
      </c>
      <c r="T229" s="47">
        <f t="shared" si="13"/>
        <v>2.4568668046928921E-2</v>
      </c>
      <c r="U229" s="47">
        <v>261.99</v>
      </c>
      <c r="V229" s="29">
        <f t="shared" si="14"/>
        <v>0.42542930215564495</v>
      </c>
      <c r="W229" s="47">
        <v>0</v>
      </c>
      <c r="X229" s="29">
        <f t="shared" si="15"/>
        <v>0</v>
      </c>
      <c r="Y229" s="26"/>
      <c r="Z229" s="27" t="e">
        <f>#REF!/1000</f>
        <v>#REF!</v>
      </c>
      <c r="AA229" s="27" t="e">
        <f>#REF!/1000</f>
        <v>#REF!</v>
      </c>
      <c r="AB229" s="27" t="e">
        <f>#REF!/1000</f>
        <v>#REF!</v>
      </c>
      <c r="AC229" s="27" t="e">
        <f>#REF!/1000</f>
        <v>#REF!</v>
      </c>
      <c r="AE229" s="18" t="e">
        <f>#REF!/1000</f>
        <v>#REF!</v>
      </c>
      <c r="AF229" s="18" t="e">
        <f>#REF!/1000</f>
        <v>#REF!</v>
      </c>
      <c r="AG229" s="18" t="e">
        <f>#REF!/1000</f>
        <v>#REF!</v>
      </c>
      <c r="AH229" s="18" t="e">
        <f>#REF!/1000</f>
        <v>#REF!</v>
      </c>
    </row>
    <row r="230" spans="1:34" s="28" customFormat="1">
      <c r="A230" s="19" t="s">
        <v>431</v>
      </c>
      <c r="B230" s="19">
        <v>551</v>
      </c>
      <c r="C230" s="19">
        <v>2196</v>
      </c>
      <c r="D230" s="19">
        <v>102</v>
      </c>
      <c r="E230" s="19" t="s">
        <v>143</v>
      </c>
      <c r="F230" s="20">
        <v>40460</v>
      </c>
      <c r="G230" s="20">
        <v>52320</v>
      </c>
      <c r="H230" s="21">
        <v>11.86</v>
      </c>
      <c r="I230" s="22">
        <v>2</v>
      </c>
      <c r="J230" s="22" t="s">
        <v>407</v>
      </c>
      <c r="K230" s="23">
        <v>41932</v>
      </c>
      <c r="L230" s="24" t="s">
        <v>409</v>
      </c>
      <c r="M230" s="39">
        <v>2.3604799999999999</v>
      </c>
      <c r="N230" s="47">
        <v>2.92293</v>
      </c>
      <c r="O230" s="47">
        <v>1.2559199999999999</v>
      </c>
      <c r="P230" s="47">
        <v>185.35</v>
      </c>
      <c r="Q230" s="47">
        <v>21.68</v>
      </c>
      <c r="R230" s="29">
        <f t="shared" si="12"/>
        <v>0.47263310045772106</v>
      </c>
      <c r="S230" s="47">
        <v>58.23</v>
      </c>
      <c r="T230" s="47">
        <f t="shared" si="13"/>
        <v>0.1402794507347627</v>
      </c>
      <c r="U230" s="47">
        <v>34.909999999999997</v>
      </c>
      <c r="V230" s="29">
        <f t="shared" si="14"/>
        <v>8.410021681522524E-2</v>
      </c>
      <c r="W230" s="47">
        <v>0</v>
      </c>
      <c r="X230" s="29">
        <f t="shared" si="15"/>
        <v>0</v>
      </c>
      <c r="Y230" s="26"/>
      <c r="Z230" s="27" t="e">
        <f>#REF!/1000</f>
        <v>#REF!</v>
      </c>
      <c r="AA230" s="27" t="e">
        <f>#REF!/1000</f>
        <v>#REF!</v>
      </c>
      <c r="AB230" s="27" t="e">
        <f>#REF!/1000</f>
        <v>#REF!</v>
      </c>
      <c r="AC230" s="27" t="e">
        <f>#REF!/1000</f>
        <v>#REF!</v>
      </c>
      <c r="AE230" s="18" t="e">
        <f>#REF!/1000</f>
        <v>#REF!</v>
      </c>
      <c r="AF230" s="18" t="e">
        <f>#REF!/1000</f>
        <v>#REF!</v>
      </c>
      <c r="AG230" s="18" t="e">
        <f>#REF!/1000</f>
        <v>#REF!</v>
      </c>
      <c r="AH230" s="18" t="e">
        <f>#REF!/1000</f>
        <v>#REF!</v>
      </c>
    </row>
    <row r="231" spans="1:34" s="28" customFormat="1">
      <c r="A231" s="19" t="s">
        <v>431</v>
      </c>
      <c r="B231" s="19">
        <v>551</v>
      </c>
      <c r="C231" s="19">
        <v>2216</v>
      </c>
      <c r="D231" s="19">
        <v>202</v>
      </c>
      <c r="E231" s="19" t="s">
        <v>144</v>
      </c>
      <c r="F231" s="20">
        <v>10000</v>
      </c>
      <c r="G231" s="20">
        <v>95000</v>
      </c>
      <c r="H231" s="21">
        <v>85</v>
      </c>
      <c r="I231" s="22">
        <v>2</v>
      </c>
      <c r="J231" s="22" t="s">
        <v>407</v>
      </c>
      <c r="K231" s="23">
        <v>41935</v>
      </c>
      <c r="L231" s="24" t="s">
        <v>409</v>
      </c>
      <c r="M231" s="39">
        <v>2.3396400000000002</v>
      </c>
      <c r="N231" s="47">
        <v>3.6921900000000001</v>
      </c>
      <c r="O231" s="47">
        <v>1.1879900000000001</v>
      </c>
      <c r="P231" s="47">
        <v>63.73</v>
      </c>
      <c r="Q231" s="47">
        <v>881.31100000000004</v>
      </c>
      <c r="R231" s="29">
        <f t="shared" si="12"/>
        <v>0.16954134453781514</v>
      </c>
      <c r="S231" s="47">
        <v>2183.9899999999998</v>
      </c>
      <c r="T231" s="47">
        <f t="shared" si="13"/>
        <v>0.73411428571428561</v>
      </c>
      <c r="U231" s="47">
        <v>213.84</v>
      </c>
      <c r="V231" s="29">
        <f t="shared" si="14"/>
        <v>7.1878991596638658E-2</v>
      </c>
      <c r="W231" s="47">
        <v>0</v>
      </c>
      <c r="X231" s="29">
        <f t="shared" si="15"/>
        <v>0</v>
      </c>
      <c r="Y231" s="26"/>
      <c r="Z231" s="27" t="e">
        <f>#REF!/1000</f>
        <v>#REF!</v>
      </c>
      <c r="AA231" s="27" t="e">
        <f>#REF!/1000</f>
        <v>#REF!</v>
      </c>
      <c r="AB231" s="27" t="e">
        <f>#REF!/1000</f>
        <v>#REF!</v>
      </c>
      <c r="AC231" s="27" t="e">
        <f>#REF!/1000</f>
        <v>#REF!</v>
      </c>
      <c r="AE231" s="18" t="e">
        <f>#REF!/1000</f>
        <v>#REF!</v>
      </c>
      <c r="AF231" s="18" t="e">
        <f>#REF!/1000</f>
        <v>#REF!</v>
      </c>
      <c r="AG231" s="18" t="e">
        <f>#REF!/1000</f>
        <v>#REF!</v>
      </c>
      <c r="AH231" s="18" t="e">
        <f>#REF!/1000</f>
        <v>#REF!</v>
      </c>
    </row>
    <row r="232" spans="1:34" s="28" customFormat="1">
      <c r="A232" s="19" t="s">
        <v>431</v>
      </c>
      <c r="B232" s="19">
        <v>551</v>
      </c>
      <c r="C232" s="19">
        <v>2306</v>
      </c>
      <c r="D232" s="19">
        <v>100</v>
      </c>
      <c r="E232" s="19" t="s">
        <v>145</v>
      </c>
      <c r="F232" s="20">
        <v>0</v>
      </c>
      <c r="G232" s="20">
        <v>10570</v>
      </c>
      <c r="H232" s="21">
        <v>10.57</v>
      </c>
      <c r="I232" s="22">
        <v>2</v>
      </c>
      <c r="J232" s="22" t="s">
        <v>407</v>
      </c>
      <c r="K232" s="23">
        <v>41933</v>
      </c>
      <c r="L232" s="24" t="s">
        <v>409</v>
      </c>
      <c r="M232" s="39">
        <v>2.0868600000000002</v>
      </c>
      <c r="N232" s="47">
        <v>2.8666299999999998</v>
      </c>
      <c r="O232" s="47">
        <v>1.0170300000000001</v>
      </c>
      <c r="P232" s="47">
        <v>1.69</v>
      </c>
      <c r="Q232" s="47">
        <v>476.11</v>
      </c>
      <c r="R232" s="29">
        <f t="shared" si="12"/>
        <v>0.64804703338288949</v>
      </c>
      <c r="S232" s="47">
        <v>10.79</v>
      </c>
      <c r="T232" s="47">
        <f t="shared" si="13"/>
        <v>2.916610352750371E-2</v>
      </c>
      <c r="U232" s="47">
        <v>56.07</v>
      </c>
      <c r="V232" s="29">
        <f t="shared" si="14"/>
        <v>0.15156102175969721</v>
      </c>
      <c r="W232" s="47">
        <v>0</v>
      </c>
      <c r="X232" s="29">
        <f t="shared" si="15"/>
        <v>0</v>
      </c>
      <c r="Y232" s="26"/>
      <c r="Z232" s="27" t="e">
        <f>#REF!/1000</f>
        <v>#REF!</v>
      </c>
      <c r="AA232" s="27" t="e">
        <f>#REF!/1000</f>
        <v>#REF!</v>
      </c>
      <c r="AB232" s="27" t="e">
        <f>#REF!/1000</f>
        <v>#REF!</v>
      </c>
      <c r="AC232" s="27" t="e">
        <f>#REF!/1000</f>
        <v>#REF!</v>
      </c>
      <c r="AE232" s="18" t="e">
        <f>#REF!/1000</f>
        <v>#REF!</v>
      </c>
      <c r="AF232" s="18" t="e">
        <f>#REF!/1000</f>
        <v>#REF!</v>
      </c>
      <c r="AG232" s="18" t="e">
        <f>#REF!/1000</f>
        <v>#REF!</v>
      </c>
      <c r="AH232" s="18" t="e">
        <f>#REF!/1000</f>
        <v>#REF!</v>
      </c>
    </row>
    <row r="233" spans="1:34" s="28" customFormat="1">
      <c r="A233" s="19" t="s">
        <v>431</v>
      </c>
      <c r="B233" s="19">
        <v>551</v>
      </c>
      <c r="C233" s="19">
        <v>2331</v>
      </c>
      <c r="D233" s="19">
        <v>100</v>
      </c>
      <c r="E233" s="19" t="s">
        <v>146</v>
      </c>
      <c r="F233" s="20">
        <v>0</v>
      </c>
      <c r="G233" s="20">
        <v>15000</v>
      </c>
      <c r="H233" s="21">
        <v>15</v>
      </c>
      <c r="I233" s="22">
        <v>2</v>
      </c>
      <c r="J233" s="22" t="s">
        <v>407</v>
      </c>
      <c r="K233" s="23">
        <v>41933</v>
      </c>
      <c r="L233" s="24" t="s">
        <v>409</v>
      </c>
      <c r="M233" s="39">
        <v>3.3508200000000001</v>
      </c>
      <c r="N233" s="47">
        <v>4.5488499999999998</v>
      </c>
      <c r="O233" s="47">
        <v>1.0140100000000001</v>
      </c>
      <c r="P233" s="47">
        <v>43.591999999999999</v>
      </c>
      <c r="Q233" s="47">
        <v>207.52</v>
      </c>
      <c r="R233" s="29">
        <f t="shared" si="12"/>
        <v>0.28067047619047619</v>
      </c>
      <c r="S233" s="47">
        <v>204.71</v>
      </c>
      <c r="T233" s="47">
        <f t="shared" si="13"/>
        <v>0.38992380952380956</v>
      </c>
      <c r="U233" s="47">
        <v>63.89</v>
      </c>
      <c r="V233" s="29">
        <f t="shared" si="14"/>
        <v>0.12169523809523811</v>
      </c>
      <c r="W233" s="47">
        <v>0</v>
      </c>
      <c r="X233" s="29">
        <f t="shared" si="15"/>
        <v>0</v>
      </c>
      <c r="Y233" s="26"/>
      <c r="Z233" s="27" t="e">
        <f>#REF!/1000</f>
        <v>#REF!</v>
      </c>
      <c r="AA233" s="27" t="e">
        <f>#REF!/1000</f>
        <v>#REF!</v>
      </c>
      <c r="AB233" s="27" t="e">
        <f>#REF!/1000</f>
        <v>#REF!</v>
      </c>
      <c r="AC233" s="27" t="e">
        <f>#REF!/1000</f>
        <v>#REF!</v>
      </c>
      <c r="AE233" s="18" t="e">
        <f>#REF!/1000</f>
        <v>#REF!</v>
      </c>
      <c r="AF233" s="18" t="e">
        <f>#REF!/1000</f>
        <v>#REF!</v>
      </c>
      <c r="AG233" s="18" t="e">
        <f>#REF!/1000</f>
        <v>#REF!</v>
      </c>
      <c r="AH233" s="18" t="e">
        <f>#REF!/1000</f>
        <v>#REF!</v>
      </c>
    </row>
    <row r="234" spans="1:34" s="17" customFormat="1">
      <c r="A234" s="7" t="s">
        <v>431</v>
      </c>
      <c r="B234" s="7">
        <v>551</v>
      </c>
      <c r="C234" s="7">
        <v>2343</v>
      </c>
      <c r="D234" s="7">
        <v>100</v>
      </c>
      <c r="E234" s="7" t="s">
        <v>147</v>
      </c>
      <c r="F234" s="8">
        <v>0</v>
      </c>
      <c r="G234" s="8">
        <v>13841</v>
      </c>
      <c r="H234" s="9">
        <v>13.840999999999999</v>
      </c>
      <c r="I234" s="10">
        <v>2</v>
      </c>
      <c r="J234" s="10" t="s">
        <v>407</v>
      </c>
      <c r="K234" s="11">
        <v>41932</v>
      </c>
      <c r="L234" s="12" t="s">
        <v>409</v>
      </c>
      <c r="M234" s="34">
        <v>2.0783800000000001</v>
      </c>
      <c r="N234" s="29">
        <v>3.0118200000000002</v>
      </c>
      <c r="O234" s="29">
        <v>1.06467</v>
      </c>
      <c r="P234" s="29">
        <v>0</v>
      </c>
      <c r="Q234" s="29">
        <v>1.99</v>
      </c>
      <c r="R234" s="29">
        <f t="shared" si="12"/>
        <v>2.0539391249600053E-3</v>
      </c>
      <c r="S234" s="29">
        <v>5.4</v>
      </c>
      <c r="T234" s="29">
        <f t="shared" si="13"/>
        <v>1.1147006306315606E-2</v>
      </c>
      <c r="U234" s="29">
        <v>7.93</v>
      </c>
      <c r="V234" s="29">
        <f t="shared" si="14"/>
        <v>1.6369585186867174E-2</v>
      </c>
      <c r="W234" s="29">
        <v>0</v>
      </c>
      <c r="X234" s="29">
        <f t="shared" si="15"/>
        <v>0</v>
      </c>
      <c r="Y234" s="15"/>
      <c r="Z234" s="16" t="e">
        <f>#REF!/1000</f>
        <v>#REF!</v>
      </c>
      <c r="AA234" s="16" t="e">
        <f>#REF!/1000</f>
        <v>#REF!</v>
      </c>
      <c r="AB234" s="16" t="e">
        <f>#REF!/1000</f>
        <v>#REF!</v>
      </c>
      <c r="AC234" s="16" t="e">
        <f>#REF!/1000</f>
        <v>#REF!</v>
      </c>
      <c r="AE234" s="18" t="e">
        <f>#REF!/1000</f>
        <v>#REF!</v>
      </c>
      <c r="AF234" s="18" t="e">
        <f>#REF!/1000</f>
        <v>#REF!</v>
      </c>
      <c r="AG234" s="18" t="e">
        <f>#REF!/1000</f>
        <v>#REF!</v>
      </c>
      <c r="AH234" s="18" t="e">
        <f>#REF!/1000</f>
        <v>#REF!</v>
      </c>
    </row>
    <row r="235" spans="1:34" s="17" customFormat="1">
      <c r="A235" s="7" t="s">
        <v>431</v>
      </c>
      <c r="B235" s="7">
        <v>551</v>
      </c>
      <c r="C235" s="7">
        <v>2466</v>
      </c>
      <c r="D235" s="7">
        <v>101</v>
      </c>
      <c r="E235" s="7" t="s">
        <v>148</v>
      </c>
      <c r="F235" s="8">
        <v>0</v>
      </c>
      <c r="G235" s="8">
        <v>6532</v>
      </c>
      <c r="H235" s="9">
        <v>6.532</v>
      </c>
      <c r="I235" s="10">
        <v>4</v>
      </c>
      <c r="J235" s="10" t="s">
        <v>405</v>
      </c>
      <c r="K235" s="11">
        <v>41932</v>
      </c>
      <c r="L235" s="12" t="s">
        <v>409</v>
      </c>
      <c r="M235" s="34">
        <v>3.3759299999999999</v>
      </c>
      <c r="N235" s="29">
        <v>7.99369</v>
      </c>
      <c r="O235" s="29">
        <v>0.99631199999999998</v>
      </c>
      <c r="P235" s="29">
        <v>0</v>
      </c>
      <c r="Q235" s="29">
        <v>12.08</v>
      </c>
      <c r="R235" s="29">
        <f t="shared" si="12"/>
        <v>2.6419385880500391E-2</v>
      </c>
      <c r="S235" s="29">
        <v>31.78</v>
      </c>
      <c r="T235" s="29">
        <f t="shared" si="13"/>
        <v>0.1390079608083282</v>
      </c>
      <c r="U235" s="29">
        <v>298.12</v>
      </c>
      <c r="V235" s="29">
        <f t="shared" si="14"/>
        <v>1.3039979004461548</v>
      </c>
      <c r="W235" s="29">
        <v>0</v>
      </c>
      <c r="X235" s="29">
        <f t="shared" si="15"/>
        <v>0</v>
      </c>
      <c r="Y235" s="15"/>
      <c r="Z235" s="16" t="e">
        <f>#REF!/1000</f>
        <v>#REF!</v>
      </c>
      <c r="AA235" s="16" t="e">
        <f>#REF!/1000</f>
        <v>#REF!</v>
      </c>
      <c r="AB235" s="16" t="e">
        <f>#REF!/1000</f>
        <v>#REF!</v>
      </c>
      <c r="AC235" s="16" t="e">
        <f>#REF!/1000</f>
        <v>#REF!</v>
      </c>
      <c r="AE235" s="18" t="e">
        <f>#REF!/1000</f>
        <v>#REF!</v>
      </c>
      <c r="AF235" s="18" t="e">
        <f>#REF!/1000</f>
        <v>#REF!</v>
      </c>
      <c r="AG235" s="18" t="e">
        <f>#REF!/1000</f>
        <v>#REF!</v>
      </c>
      <c r="AH235" s="18" t="e">
        <f>#REF!/1000</f>
        <v>#REF!</v>
      </c>
    </row>
    <row r="236" spans="1:34" s="17" customFormat="1">
      <c r="A236" s="7" t="s">
        <v>431</v>
      </c>
      <c r="B236" s="7">
        <v>551</v>
      </c>
      <c r="C236" s="7">
        <v>2466</v>
      </c>
      <c r="D236" s="7">
        <v>101</v>
      </c>
      <c r="E236" s="7" t="s">
        <v>148</v>
      </c>
      <c r="F236" s="8">
        <v>6532</v>
      </c>
      <c r="G236" s="8">
        <v>0</v>
      </c>
      <c r="H236" s="9">
        <v>6.532</v>
      </c>
      <c r="I236" s="10">
        <v>4</v>
      </c>
      <c r="J236" s="10" t="s">
        <v>406</v>
      </c>
      <c r="K236" s="11">
        <v>41932</v>
      </c>
      <c r="L236" s="12" t="s">
        <v>409</v>
      </c>
      <c r="M236" s="34">
        <v>3.14188</v>
      </c>
      <c r="N236" s="29">
        <v>6.2986599999999999</v>
      </c>
      <c r="O236" s="29">
        <v>0.98578500000000002</v>
      </c>
      <c r="P236" s="29">
        <v>0</v>
      </c>
      <c r="Q236" s="29">
        <v>38.04</v>
      </c>
      <c r="R236" s="29">
        <f t="shared" si="12"/>
        <v>8.3194821100516125E-2</v>
      </c>
      <c r="S236" s="29">
        <v>0</v>
      </c>
      <c r="T236" s="29">
        <f t="shared" si="13"/>
        <v>0</v>
      </c>
      <c r="U236" s="29">
        <v>16.03</v>
      </c>
      <c r="V236" s="29">
        <f t="shared" si="14"/>
        <v>7.0116350275566439E-2</v>
      </c>
      <c r="W236" s="29">
        <v>0</v>
      </c>
      <c r="X236" s="29">
        <f t="shared" si="15"/>
        <v>0</v>
      </c>
      <c r="Y236" s="15"/>
      <c r="Z236" s="16" t="e">
        <f>#REF!/1000</f>
        <v>#REF!</v>
      </c>
      <c r="AA236" s="16" t="e">
        <f>#REF!/1000</f>
        <v>#REF!</v>
      </c>
      <c r="AB236" s="16" t="e">
        <f>#REF!/1000</f>
        <v>#REF!</v>
      </c>
      <c r="AC236" s="16" t="e">
        <f>#REF!/1000</f>
        <v>#REF!</v>
      </c>
      <c r="AE236" s="18" t="e">
        <f>#REF!/1000</f>
        <v>#REF!</v>
      </c>
      <c r="AF236" s="18" t="e">
        <f>#REF!/1000</f>
        <v>#REF!</v>
      </c>
      <c r="AG236" s="18" t="e">
        <f>#REF!/1000</f>
        <v>#REF!</v>
      </c>
      <c r="AH236" s="18" t="e">
        <f>#REF!/1000</f>
        <v>#REF!</v>
      </c>
    </row>
    <row r="237" spans="1:34" s="17" customFormat="1">
      <c r="A237" s="7" t="s">
        <v>431</v>
      </c>
      <c r="B237" s="7">
        <v>551</v>
      </c>
      <c r="C237" s="7">
        <v>2466</v>
      </c>
      <c r="D237" s="7">
        <v>102</v>
      </c>
      <c r="E237" s="7" t="s">
        <v>149</v>
      </c>
      <c r="F237" s="8">
        <v>7820</v>
      </c>
      <c r="G237" s="8">
        <v>14882</v>
      </c>
      <c r="H237" s="9">
        <v>7.0620000000000003</v>
      </c>
      <c r="I237" s="10">
        <v>4</v>
      </c>
      <c r="J237" s="10" t="s">
        <v>405</v>
      </c>
      <c r="K237" s="11">
        <v>41932</v>
      </c>
      <c r="L237" s="12" t="s">
        <v>409</v>
      </c>
      <c r="M237" s="34">
        <v>2.8052100000000002</v>
      </c>
      <c r="N237" s="29">
        <v>6.1957100000000001</v>
      </c>
      <c r="O237" s="29">
        <v>1.06223</v>
      </c>
      <c r="P237" s="29">
        <v>0</v>
      </c>
      <c r="Q237" s="29">
        <v>0</v>
      </c>
      <c r="R237" s="29">
        <f t="shared" si="12"/>
        <v>0</v>
      </c>
      <c r="S237" s="29">
        <v>2.1</v>
      </c>
      <c r="T237" s="29">
        <f t="shared" si="13"/>
        <v>8.4961767204757861E-3</v>
      </c>
      <c r="U237" s="29">
        <v>38.65</v>
      </c>
      <c r="V237" s="29">
        <f t="shared" si="14"/>
        <v>0.15637010964113765</v>
      </c>
      <c r="W237" s="29">
        <v>0</v>
      </c>
      <c r="X237" s="29">
        <f t="shared" si="15"/>
        <v>0</v>
      </c>
      <c r="Y237" s="15"/>
      <c r="Z237" s="16" t="e">
        <f>#REF!/1000</f>
        <v>#REF!</v>
      </c>
      <c r="AA237" s="16" t="e">
        <f>#REF!/1000</f>
        <v>#REF!</v>
      </c>
      <c r="AB237" s="16" t="e">
        <f>#REF!/1000</f>
        <v>#REF!</v>
      </c>
      <c r="AC237" s="16" t="e">
        <f>#REF!/1000</f>
        <v>#REF!</v>
      </c>
      <c r="AE237" s="18" t="e">
        <f>#REF!/1000</f>
        <v>#REF!</v>
      </c>
      <c r="AF237" s="18" t="e">
        <f>#REF!/1000</f>
        <v>#REF!</v>
      </c>
      <c r="AG237" s="18" t="e">
        <f>#REF!/1000</f>
        <v>#REF!</v>
      </c>
      <c r="AH237" s="18" t="e">
        <f>#REF!/1000</f>
        <v>#REF!</v>
      </c>
    </row>
    <row r="238" spans="1:34" s="17" customFormat="1">
      <c r="A238" s="7" t="s">
        <v>431</v>
      </c>
      <c r="B238" s="7">
        <v>551</v>
      </c>
      <c r="C238" s="7">
        <v>2466</v>
      </c>
      <c r="D238" s="7">
        <v>102</v>
      </c>
      <c r="E238" s="7" t="s">
        <v>149</v>
      </c>
      <c r="F238" s="8">
        <v>14882</v>
      </c>
      <c r="G238" s="8">
        <v>7820</v>
      </c>
      <c r="H238" s="9">
        <v>7.0620000000000003</v>
      </c>
      <c r="I238" s="10">
        <v>4</v>
      </c>
      <c r="J238" s="10" t="s">
        <v>406</v>
      </c>
      <c r="K238" s="11">
        <v>41932</v>
      </c>
      <c r="L238" s="12" t="s">
        <v>409</v>
      </c>
      <c r="M238" s="34">
        <v>3.0673300000000001</v>
      </c>
      <c r="N238" s="29">
        <v>6.5924899999999997</v>
      </c>
      <c r="O238" s="29">
        <v>1.1208100000000001</v>
      </c>
      <c r="P238" s="29">
        <v>1.7</v>
      </c>
      <c r="Q238" s="29">
        <v>0</v>
      </c>
      <c r="R238" s="29">
        <f t="shared" si="12"/>
        <v>6.8778573451470631E-3</v>
      </c>
      <c r="S238" s="29">
        <v>17.02</v>
      </c>
      <c r="T238" s="29">
        <f t="shared" si="13"/>
        <v>6.8859489420237077E-2</v>
      </c>
      <c r="U238" s="29">
        <v>252.94</v>
      </c>
      <c r="V238" s="29">
        <f t="shared" si="14"/>
        <v>1.0233442569891167</v>
      </c>
      <c r="W238" s="29">
        <v>0</v>
      </c>
      <c r="X238" s="29">
        <f t="shared" si="15"/>
        <v>0</v>
      </c>
      <c r="Y238" s="15"/>
      <c r="Z238" s="16" t="e">
        <f>#REF!/1000</f>
        <v>#REF!</v>
      </c>
      <c r="AA238" s="16" t="e">
        <f>#REF!/1000</f>
        <v>#REF!</v>
      </c>
      <c r="AB238" s="16" t="e">
        <f>#REF!/1000</f>
        <v>#REF!</v>
      </c>
      <c r="AC238" s="16" t="e">
        <f>#REF!/1000</f>
        <v>#REF!</v>
      </c>
      <c r="AE238" s="18" t="e">
        <f>#REF!/1000</f>
        <v>#REF!</v>
      </c>
      <c r="AF238" s="18" t="e">
        <f>#REF!/1000</f>
        <v>#REF!</v>
      </c>
      <c r="AG238" s="18" t="e">
        <f>#REF!/1000</f>
        <v>#REF!</v>
      </c>
      <c r="AH238" s="18" t="e">
        <f>#REF!/1000</f>
        <v>#REF!</v>
      </c>
    </row>
    <row r="239" spans="1:34" s="17" customFormat="1">
      <c r="A239" s="7" t="s">
        <v>431</v>
      </c>
      <c r="B239" s="7">
        <v>551</v>
      </c>
      <c r="C239" s="7">
        <v>2471</v>
      </c>
      <c r="D239" s="7">
        <v>100</v>
      </c>
      <c r="E239" s="7" t="s">
        <v>150</v>
      </c>
      <c r="F239" s="8">
        <v>0</v>
      </c>
      <c r="G239" s="8">
        <v>216</v>
      </c>
      <c r="H239" s="9">
        <v>0.216</v>
      </c>
      <c r="I239" s="10">
        <v>2</v>
      </c>
      <c r="J239" s="10" t="s">
        <v>407</v>
      </c>
      <c r="K239" s="11">
        <v>41933</v>
      </c>
      <c r="L239" s="12" t="s">
        <v>409</v>
      </c>
      <c r="M239" s="34">
        <v>4.3552400000000002</v>
      </c>
      <c r="N239" s="29">
        <v>2.8957099999999998</v>
      </c>
      <c r="O239" s="29">
        <v>1.1652400000000001</v>
      </c>
      <c r="P239" s="29">
        <v>0</v>
      </c>
      <c r="Q239" s="29">
        <v>3.73</v>
      </c>
      <c r="R239" s="29">
        <f t="shared" si="12"/>
        <v>0.24669312169312169</v>
      </c>
      <c r="S239" s="29">
        <v>36.090000000000003</v>
      </c>
      <c r="T239" s="29">
        <f t="shared" si="13"/>
        <v>4.7738095238095237</v>
      </c>
      <c r="U239" s="29">
        <v>0</v>
      </c>
      <c r="V239" s="29">
        <f t="shared" si="14"/>
        <v>0</v>
      </c>
      <c r="W239" s="29">
        <v>0</v>
      </c>
      <c r="X239" s="29">
        <f t="shared" si="15"/>
        <v>0</v>
      </c>
      <c r="Y239" s="15"/>
      <c r="Z239" s="16" t="e">
        <f>#REF!/1000</f>
        <v>#REF!</v>
      </c>
      <c r="AA239" s="16" t="e">
        <f>#REF!/1000</f>
        <v>#REF!</v>
      </c>
      <c r="AB239" s="16" t="e">
        <f>#REF!/1000</f>
        <v>#REF!</v>
      </c>
      <c r="AC239" s="16" t="e">
        <f>#REF!/1000</f>
        <v>#REF!</v>
      </c>
      <c r="AE239" s="18" t="e">
        <f>#REF!/1000</f>
        <v>#REF!</v>
      </c>
      <c r="AF239" s="18" t="e">
        <f>#REF!/1000</f>
        <v>#REF!</v>
      </c>
      <c r="AG239" s="18" t="e">
        <f>#REF!/1000</f>
        <v>#REF!</v>
      </c>
      <c r="AH239" s="18" t="e">
        <f>#REF!/1000</f>
        <v>#REF!</v>
      </c>
    </row>
    <row r="240" spans="1:34" s="17" customFormat="1">
      <c r="A240" s="7" t="s">
        <v>432</v>
      </c>
      <c r="B240" s="7">
        <v>552</v>
      </c>
      <c r="C240" s="7">
        <v>21</v>
      </c>
      <c r="D240" s="7">
        <v>401</v>
      </c>
      <c r="E240" s="7" t="s">
        <v>151</v>
      </c>
      <c r="F240" s="8">
        <v>106300</v>
      </c>
      <c r="G240" s="8">
        <v>87062</v>
      </c>
      <c r="H240" s="9">
        <v>19.238</v>
      </c>
      <c r="I240" s="10">
        <v>4</v>
      </c>
      <c r="J240" s="10" t="s">
        <v>406</v>
      </c>
      <c r="K240" s="11">
        <v>41929</v>
      </c>
      <c r="L240" s="12" t="s">
        <v>409</v>
      </c>
      <c r="M240" s="34">
        <v>2.1252499999999999</v>
      </c>
      <c r="N240" s="29">
        <v>6.5220700000000003</v>
      </c>
      <c r="O240" s="29">
        <v>1.27467</v>
      </c>
      <c r="P240" s="29">
        <v>0</v>
      </c>
      <c r="Q240" s="29">
        <v>53.1</v>
      </c>
      <c r="R240" s="29">
        <f t="shared" si="12"/>
        <v>3.9430888271724113E-2</v>
      </c>
      <c r="S240" s="29">
        <v>213.78</v>
      </c>
      <c r="T240" s="29">
        <f t="shared" si="13"/>
        <v>0.31749662127040235</v>
      </c>
      <c r="U240" s="29">
        <v>275.54000000000002</v>
      </c>
      <c r="V240" s="29">
        <f t="shared" si="14"/>
        <v>0.40921984762300806</v>
      </c>
      <c r="W240" s="29">
        <v>0</v>
      </c>
      <c r="X240" s="29">
        <f t="shared" si="15"/>
        <v>0</v>
      </c>
      <c r="Y240" s="15"/>
      <c r="Z240" s="16" t="e">
        <f>#REF!/1000</f>
        <v>#REF!</v>
      </c>
      <c r="AA240" s="16" t="e">
        <f>#REF!/1000</f>
        <v>#REF!</v>
      </c>
      <c r="AB240" s="16" t="e">
        <f>#REF!/1000</f>
        <v>#REF!</v>
      </c>
      <c r="AC240" s="16" t="e">
        <f>#REF!/1000</f>
        <v>#REF!</v>
      </c>
      <c r="AE240" s="18" t="e">
        <f>#REF!/1000</f>
        <v>#REF!</v>
      </c>
      <c r="AF240" s="18" t="e">
        <f>#REF!/1000</f>
        <v>#REF!</v>
      </c>
      <c r="AG240" s="18" t="e">
        <f>#REF!/1000</f>
        <v>#REF!</v>
      </c>
      <c r="AH240" s="18" t="e">
        <f>#REF!/1000</f>
        <v>#REF!</v>
      </c>
    </row>
    <row r="241" spans="1:34" s="17" customFormat="1">
      <c r="A241" s="7" t="s">
        <v>432</v>
      </c>
      <c r="B241" s="7">
        <v>552</v>
      </c>
      <c r="C241" s="7">
        <v>21</v>
      </c>
      <c r="D241" s="7">
        <v>401</v>
      </c>
      <c r="E241" s="7" t="s">
        <v>151</v>
      </c>
      <c r="F241" s="8">
        <v>87062</v>
      </c>
      <c r="G241" s="8">
        <v>106300</v>
      </c>
      <c r="H241" s="9">
        <v>19.238</v>
      </c>
      <c r="I241" s="10">
        <v>4</v>
      </c>
      <c r="J241" s="10" t="s">
        <v>405</v>
      </c>
      <c r="K241" s="11">
        <v>41929</v>
      </c>
      <c r="L241" s="12" t="s">
        <v>409</v>
      </c>
      <c r="M241" s="34">
        <v>2.2117</v>
      </c>
      <c r="N241" s="29">
        <v>8.1619399999999995</v>
      </c>
      <c r="O241" s="29">
        <v>1.3695999999999999</v>
      </c>
      <c r="P241" s="29">
        <v>0</v>
      </c>
      <c r="Q241" s="29">
        <v>280.7</v>
      </c>
      <c r="R241" s="29">
        <f t="shared" si="12"/>
        <v>0.20844162594864332</v>
      </c>
      <c r="S241" s="29">
        <v>715.26</v>
      </c>
      <c r="T241" s="29">
        <f t="shared" si="13"/>
        <v>1.062272585507849</v>
      </c>
      <c r="U241" s="29">
        <v>341.26</v>
      </c>
      <c r="V241" s="29">
        <f t="shared" si="14"/>
        <v>0.50682429120936245</v>
      </c>
      <c r="W241" s="29">
        <v>0</v>
      </c>
      <c r="X241" s="29">
        <f t="shared" si="15"/>
        <v>0</v>
      </c>
      <c r="Y241" s="15"/>
      <c r="Z241" s="16" t="e">
        <f>#REF!/1000</f>
        <v>#REF!</v>
      </c>
      <c r="AA241" s="16" t="e">
        <f>#REF!/1000</f>
        <v>#REF!</v>
      </c>
      <c r="AB241" s="16" t="e">
        <f>#REF!/1000</f>
        <v>#REF!</v>
      </c>
      <c r="AC241" s="16" t="e">
        <f>#REF!/1000</f>
        <v>#REF!</v>
      </c>
      <c r="AE241" s="18" t="e">
        <f>#REF!/1000</f>
        <v>#REF!</v>
      </c>
      <c r="AF241" s="18" t="e">
        <f>#REF!/1000</f>
        <v>#REF!</v>
      </c>
      <c r="AG241" s="18" t="e">
        <f>#REF!/1000</f>
        <v>#REF!</v>
      </c>
      <c r="AH241" s="18" t="e">
        <f>#REF!/1000</f>
        <v>#REF!</v>
      </c>
    </row>
    <row r="242" spans="1:34" s="17" customFormat="1">
      <c r="A242" s="7" t="s">
        <v>432</v>
      </c>
      <c r="B242" s="7">
        <v>552</v>
      </c>
      <c r="C242" s="7">
        <v>21</v>
      </c>
      <c r="D242" s="7">
        <v>402</v>
      </c>
      <c r="E242" s="7" t="s">
        <v>152</v>
      </c>
      <c r="F242" s="8">
        <v>136000</v>
      </c>
      <c r="G242" s="8">
        <v>106300</v>
      </c>
      <c r="H242" s="9">
        <v>29.7</v>
      </c>
      <c r="I242" s="10">
        <v>4</v>
      </c>
      <c r="J242" s="10" t="s">
        <v>406</v>
      </c>
      <c r="K242" s="11">
        <v>41929</v>
      </c>
      <c r="L242" s="12" t="s">
        <v>409</v>
      </c>
      <c r="M242" s="34">
        <v>1.82219</v>
      </c>
      <c r="N242" s="29">
        <v>7.2538400000000003</v>
      </c>
      <c r="O242" s="29">
        <v>1.3180700000000001</v>
      </c>
      <c r="P242" s="29">
        <v>0</v>
      </c>
      <c r="Q242" s="29">
        <v>59.88</v>
      </c>
      <c r="R242" s="29">
        <f t="shared" si="12"/>
        <v>2.8802308802308805E-2</v>
      </c>
      <c r="S242" s="29">
        <v>634.57000000000005</v>
      </c>
      <c r="T242" s="29">
        <f t="shared" si="13"/>
        <v>0.61045695045695048</v>
      </c>
      <c r="U242" s="29">
        <v>315.87</v>
      </c>
      <c r="V242" s="29">
        <f t="shared" si="14"/>
        <v>0.3038672438672439</v>
      </c>
      <c r="W242" s="29">
        <v>0</v>
      </c>
      <c r="X242" s="29">
        <f t="shared" si="15"/>
        <v>0</v>
      </c>
      <c r="Y242" s="15"/>
      <c r="Z242" s="16" t="e">
        <f>#REF!/1000</f>
        <v>#REF!</v>
      </c>
      <c r="AA242" s="16" t="e">
        <f>#REF!/1000</f>
        <v>#REF!</v>
      </c>
      <c r="AB242" s="16" t="e">
        <f>#REF!/1000</f>
        <v>#REF!</v>
      </c>
      <c r="AC242" s="16" t="e">
        <f>#REF!/1000</f>
        <v>#REF!</v>
      </c>
      <c r="AE242" s="18" t="e">
        <f>#REF!/1000</f>
        <v>#REF!</v>
      </c>
      <c r="AF242" s="18" t="e">
        <f>#REF!/1000</f>
        <v>#REF!</v>
      </c>
      <c r="AG242" s="18" t="e">
        <f>#REF!/1000</f>
        <v>#REF!</v>
      </c>
      <c r="AH242" s="18" t="e">
        <f>#REF!/1000</f>
        <v>#REF!</v>
      </c>
    </row>
    <row r="243" spans="1:34" s="17" customFormat="1">
      <c r="A243" s="7" t="s">
        <v>432</v>
      </c>
      <c r="B243" s="7">
        <v>552</v>
      </c>
      <c r="C243" s="7">
        <v>21</v>
      </c>
      <c r="D243" s="7">
        <v>402</v>
      </c>
      <c r="E243" s="7" t="s">
        <v>152</v>
      </c>
      <c r="F243" s="8">
        <v>106300</v>
      </c>
      <c r="G243" s="8">
        <v>136000</v>
      </c>
      <c r="H243" s="9">
        <v>29.7</v>
      </c>
      <c r="I243" s="10">
        <v>4</v>
      </c>
      <c r="J243" s="10" t="s">
        <v>405</v>
      </c>
      <c r="K243" s="11">
        <v>41929</v>
      </c>
      <c r="L243" s="12" t="s">
        <v>409</v>
      </c>
      <c r="M243" s="34">
        <v>1.8391200000000001</v>
      </c>
      <c r="N243" s="29">
        <v>6.9912200000000002</v>
      </c>
      <c r="O243" s="29">
        <v>1.3650800000000001</v>
      </c>
      <c r="P243" s="29">
        <v>0</v>
      </c>
      <c r="Q243" s="29">
        <v>1075.92</v>
      </c>
      <c r="R243" s="29">
        <f t="shared" si="12"/>
        <v>0.51751803751803749</v>
      </c>
      <c r="S243" s="29">
        <v>305.77999999999997</v>
      </c>
      <c r="T243" s="29">
        <f t="shared" si="13"/>
        <v>0.29416065416065418</v>
      </c>
      <c r="U243" s="29">
        <v>942</v>
      </c>
      <c r="V243" s="29">
        <f t="shared" si="14"/>
        <v>0.90620490620490624</v>
      </c>
      <c r="W243" s="29">
        <v>0</v>
      </c>
      <c r="X243" s="29">
        <f t="shared" si="15"/>
        <v>0</v>
      </c>
      <c r="Y243" s="15"/>
      <c r="Z243" s="16" t="e">
        <f>#REF!/1000</f>
        <v>#REF!</v>
      </c>
      <c r="AA243" s="16" t="e">
        <f>#REF!/1000</f>
        <v>#REF!</v>
      </c>
      <c r="AB243" s="16" t="e">
        <f>#REF!/1000</f>
        <v>#REF!</v>
      </c>
      <c r="AC243" s="16" t="e">
        <f>#REF!/1000</f>
        <v>#REF!</v>
      </c>
      <c r="AE243" s="18" t="e">
        <f>#REF!/1000</f>
        <v>#REF!</v>
      </c>
      <c r="AF243" s="18" t="e">
        <f>#REF!/1000</f>
        <v>#REF!</v>
      </c>
      <c r="AG243" s="18" t="e">
        <f>#REF!/1000</f>
        <v>#REF!</v>
      </c>
      <c r="AH243" s="18" t="e">
        <f>#REF!/1000</f>
        <v>#REF!</v>
      </c>
    </row>
    <row r="244" spans="1:34" s="17" customFormat="1">
      <c r="A244" s="7" t="s">
        <v>432</v>
      </c>
      <c r="B244" s="7">
        <v>552</v>
      </c>
      <c r="C244" s="7">
        <v>21</v>
      </c>
      <c r="D244" s="7">
        <v>403</v>
      </c>
      <c r="E244" s="7" t="s">
        <v>153</v>
      </c>
      <c r="F244" s="8">
        <v>136000</v>
      </c>
      <c r="G244" s="8">
        <v>154000</v>
      </c>
      <c r="H244" s="9">
        <v>18</v>
      </c>
      <c r="I244" s="10">
        <v>4</v>
      </c>
      <c r="J244" s="10" t="s">
        <v>405</v>
      </c>
      <c r="K244" s="11">
        <v>41929</v>
      </c>
      <c r="L244" s="12" t="s">
        <v>409</v>
      </c>
      <c r="M244" s="34">
        <v>2.2585899999999999</v>
      </c>
      <c r="N244" s="29">
        <v>7.4162299999999997</v>
      </c>
      <c r="O244" s="29">
        <v>1.2885</v>
      </c>
      <c r="P244" s="29">
        <v>31.47</v>
      </c>
      <c r="Q244" s="29">
        <v>621.24</v>
      </c>
      <c r="R244" s="29">
        <f t="shared" si="12"/>
        <v>0.54300000000000004</v>
      </c>
      <c r="S244" s="29">
        <v>1496.61</v>
      </c>
      <c r="T244" s="29">
        <f t="shared" si="13"/>
        <v>2.3755714285714284</v>
      </c>
      <c r="U244" s="29">
        <v>1858.26</v>
      </c>
      <c r="V244" s="29">
        <f t="shared" si="14"/>
        <v>2.9496190476190476</v>
      </c>
      <c r="W244" s="29">
        <v>0</v>
      </c>
      <c r="X244" s="29">
        <f t="shared" si="15"/>
        <v>0</v>
      </c>
      <c r="Y244" s="15"/>
      <c r="Z244" s="16" t="e">
        <f>#REF!/1000</f>
        <v>#REF!</v>
      </c>
      <c r="AA244" s="16" t="e">
        <f>#REF!/1000</f>
        <v>#REF!</v>
      </c>
      <c r="AB244" s="16" t="e">
        <f>#REF!/1000</f>
        <v>#REF!</v>
      </c>
      <c r="AC244" s="16" t="e">
        <f>#REF!/1000</f>
        <v>#REF!</v>
      </c>
      <c r="AE244" s="18" t="e">
        <f>#REF!/1000</f>
        <v>#REF!</v>
      </c>
      <c r="AF244" s="18" t="e">
        <f>#REF!/1000</f>
        <v>#REF!</v>
      </c>
      <c r="AG244" s="18" t="e">
        <f>#REF!/1000</f>
        <v>#REF!</v>
      </c>
      <c r="AH244" s="18" t="e">
        <f>#REF!/1000</f>
        <v>#REF!</v>
      </c>
    </row>
    <row r="245" spans="1:34" s="17" customFormat="1">
      <c r="A245" s="7" t="s">
        <v>432</v>
      </c>
      <c r="B245" s="7">
        <v>552</v>
      </c>
      <c r="C245" s="7">
        <v>21</v>
      </c>
      <c r="D245" s="7">
        <v>403</v>
      </c>
      <c r="E245" s="7" t="s">
        <v>153</v>
      </c>
      <c r="F245" s="8">
        <v>154000</v>
      </c>
      <c r="G245" s="8">
        <v>136000</v>
      </c>
      <c r="H245" s="9">
        <v>18</v>
      </c>
      <c r="I245" s="10">
        <v>4</v>
      </c>
      <c r="J245" s="10" t="s">
        <v>406</v>
      </c>
      <c r="K245" s="11">
        <v>41929</v>
      </c>
      <c r="L245" s="12" t="s">
        <v>409</v>
      </c>
      <c r="M245" s="34">
        <v>2.1907100000000002</v>
      </c>
      <c r="N245" s="29">
        <v>6.8433900000000003</v>
      </c>
      <c r="O245" s="29">
        <v>1.3829800000000001</v>
      </c>
      <c r="P245" s="29">
        <v>0</v>
      </c>
      <c r="Q245" s="29">
        <v>263.02999999999997</v>
      </c>
      <c r="R245" s="29">
        <f t="shared" si="12"/>
        <v>0.20875396825396822</v>
      </c>
      <c r="S245" s="29">
        <v>1219.23</v>
      </c>
      <c r="T245" s="29">
        <f t="shared" si="13"/>
        <v>1.9352857142857145</v>
      </c>
      <c r="U245" s="29">
        <v>377.04</v>
      </c>
      <c r="V245" s="29">
        <f t="shared" si="14"/>
        <v>0.59847619047619049</v>
      </c>
      <c r="W245" s="29">
        <v>0</v>
      </c>
      <c r="X245" s="29">
        <f t="shared" si="15"/>
        <v>0</v>
      </c>
      <c r="Y245" s="15"/>
      <c r="Z245" s="16" t="e">
        <f>#REF!/1000</f>
        <v>#REF!</v>
      </c>
      <c r="AA245" s="16" t="e">
        <f>#REF!/1000</f>
        <v>#REF!</v>
      </c>
      <c r="AB245" s="16" t="e">
        <f>#REF!/1000</f>
        <v>#REF!</v>
      </c>
      <c r="AC245" s="16" t="e">
        <f>#REF!/1000</f>
        <v>#REF!</v>
      </c>
      <c r="AE245" s="18" t="e">
        <f>#REF!/1000</f>
        <v>#REF!</v>
      </c>
      <c r="AF245" s="18" t="e">
        <f>#REF!/1000</f>
        <v>#REF!</v>
      </c>
      <c r="AG245" s="18" t="e">
        <f>#REF!/1000</f>
        <v>#REF!</v>
      </c>
      <c r="AH245" s="18" t="e">
        <f>#REF!/1000</f>
        <v>#REF!</v>
      </c>
    </row>
    <row r="246" spans="1:34" s="17" customFormat="1">
      <c r="A246" s="7" t="s">
        <v>432</v>
      </c>
      <c r="B246" s="7">
        <v>552</v>
      </c>
      <c r="C246" s="7">
        <v>2219</v>
      </c>
      <c r="D246" s="7">
        <v>300</v>
      </c>
      <c r="E246" s="7" t="s">
        <v>503</v>
      </c>
      <c r="F246" s="8">
        <v>60625</v>
      </c>
      <c r="G246" s="8">
        <v>83000</v>
      </c>
      <c r="H246" s="9">
        <v>22.375</v>
      </c>
      <c r="I246" s="10">
        <v>2</v>
      </c>
      <c r="J246" s="10" t="s">
        <v>407</v>
      </c>
      <c r="K246" s="11">
        <v>41929</v>
      </c>
      <c r="L246" s="12" t="s">
        <v>409</v>
      </c>
      <c r="M246" s="34">
        <v>2.75434</v>
      </c>
      <c r="N246" s="29">
        <v>5.6015300000000003</v>
      </c>
      <c r="O246" s="29">
        <v>1.3104899999999999</v>
      </c>
      <c r="P246" s="29">
        <v>14.58</v>
      </c>
      <c r="Q246" s="29">
        <v>119.59</v>
      </c>
      <c r="R246" s="29">
        <f t="shared" si="12"/>
        <v>9.4972067039106156E-2</v>
      </c>
      <c r="S246" s="29">
        <v>2985.6099999999992</v>
      </c>
      <c r="T246" s="29">
        <f t="shared" si="13"/>
        <v>3.8124309656823612</v>
      </c>
      <c r="U246" s="29">
        <v>370.47</v>
      </c>
      <c r="V246" s="29">
        <f t="shared" si="14"/>
        <v>0.47306624102154832</v>
      </c>
      <c r="W246" s="29">
        <v>0</v>
      </c>
      <c r="X246" s="29">
        <f t="shared" si="15"/>
        <v>0</v>
      </c>
      <c r="Y246" s="15"/>
      <c r="Z246" s="16" t="e">
        <f>#REF!/1000</f>
        <v>#REF!</v>
      </c>
      <c r="AA246" s="16" t="e">
        <f>#REF!/1000</f>
        <v>#REF!</v>
      </c>
      <c r="AB246" s="16" t="e">
        <f>#REF!/1000</f>
        <v>#REF!</v>
      </c>
      <c r="AC246" s="16" t="e">
        <f>#REF!/1000</f>
        <v>#REF!</v>
      </c>
      <c r="AE246" s="18" t="e">
        <f>#REF!/1000</f>
        <v>#REF!</v>
      </c>
      <c r="AF246" s="18" t="e">
        <f>#REF!/1000</f>
        <v>#REF!</v>
      </c>
      <c r="AG246" s="18" t="e">
        <f>#REF!/1000</f>
        <v>#REF!</v>
      </c>
      <c r="AH246" s="18" t="e">
        <f>#REF!/1000</f>
        <v>#REF!</v>
      </c>
    </row>
    <row r="247" spans="1:34" s="17" customFormat="1">
      <c r="A247" s="7" t="s">
        <v>432</v>
      </c>
      <c r="B247" s="7">
        <v>552</v>
      </c>
      <c r="C247" s="7">
        <v>2219</v>
      </c>
      <c r="D247" s="7">
        <v>300</v>
      </c>
      <c r="E247" s="7" t="s">
        <v>503</v>
      </c>
      <c r="F247" s="8">
        <v>83000</v>
      </c>
      <c r="G247" s="8">
        <v>89925</v>
      </c>
      <c r="H247" s="9">
        <v>6.9249999999999998</v>
      </c>
      <c r="I247" s="10">
        <v>2</v>
      </c>
      <c r="J247" s="10" t="s">
        <v>407</v>
      </c>
      <c r="K247" s="11">
        <v>41929</v>
      </c>
      <c r="L247" s="12" t="s">
        <v>409</v>
      </c>
      <c r="M247" s="34">
        <v>1.99322</v>
      </c>
      <c r="N247" s="29">
        <v>3.1319900000000001</v>
      </c>
      <c r="O247" s="29">
        <v>1.1635200000000001</v>
      </c>
      <c r="P247" s="29">
        <v>0</v>
      </c>
      <c r="Q247" s="29">
        <v>7.26</v>
      </c>
      <c r="R247" s="29">
        <f t="shared" si="12"/>
        <v>1.4976792160907684E-2</v>
      </c>
      <c r="S247" s="29">
        <v>361.12</v>
      </c>
      <c r="T247" s="29">
        <f t="shared" si="13"/>
        <v>1.489922640536359</v>
      </c>
      <c r="U247" s="29">
        <v>42.98</v>
      </c>
      <c r="V247" s="29">
        <f t="shared" si="14"/>
        <v>0.17732851985559564</v>
      </c>
      <c r="W247" s="29">
        <v>0</v>
      </c>
      <c r="X247" s="29">
        <f t="shared" si="15"/>
        <v>0</v>
      </c>
      <c r="Y247" s="15"/>
      <c r="Z247" s="16" t="e">
        <f>#REF!/1000</f>
        <v>#REF!</v>
      </c>
      <c r="AA247" s="16" t="e">
        <f>#REF!/1000</f>
        <v>#REF!</v>
      </c>
      <c r="AB247" s="16" t="e">
        <f>#REF!/1000</f>
        <v>#REF!</v>
      </c>
      <c r="AC247" s="16" t="e">
        <f>#REF!/1000</f>
        <v>#REF!</v>
      </c>
      <c r="AE247" s="18" t="e">
        <f>#REF!/1000</f>
        <v>#REF!</v>
      </c>
      <c r="AF247" s="18" t="e">
        <f>#REF!/1000</f>
        <v>#REF!</v>
      </c>
      <c r="AG247" s="18" t="e">
        <f>#REF!/1000</f>
        <v>#REF!</v>
      </c>
      <c r="AH247" s="18" t="e">
        <f>#REF!/1000</f>
        <v>#REF!</v>
      </c>
    </row>
    <row r="248" spans="1:34" s="17" customFormat="1">
      <c r="A248" s="7" t="s">
        <v>432</v>
      </c>
      <c r="B248" s="7">
        <v>552</v>
      </c>
      <c r="C248" s="7">
        <v>21</v>
      </c>
      <c r="D248" s="7">
        <v>404</v>
      </c>
      <c r="E248" s="7" t="s">
        <v>473</v>
      </c>
      <c r="F248" s="8">
        <v>154000</v>
      </c>
      <c r="G248" s="8">
        <v>179000</v>
      </c>
      <c r="H248" s="9">
        <v>25</v>
      </c>
      <c r="I248" s="10">
        <v>4</v>
      </c>
      <c r="J248" s="10" t="s">
        <v>405</v>
      </c>
      <c r="K248" s="11">
        <v>41929</v>
      </c>
      <c r="L248" s="12" t="s">
        <v>409</v>
      </c>
      <c r="M248" s="34">
        <v>1.8999299999999999</v>
      </c>
      <c r="N248" s="29">
        <v>5.1287700000000003</v>
      </c>
      <c r="O248" s="29">
        <v>1.3039700000000001</v>
      </c>
      <c r="P248" s="29">
        <v>0</v>
      </c>
      <c r="Q248" s="29">
        <v>170.06</v>
      </c>
      <c r="R248" s="29">
        <f t="shared" si="12"/>
        <v>9.7177142857142865E-2</v>
      </c>
      <c r="S248" s="29">
        <v>123.13</v>
      </c>
      <c r="T248" s="29">
        <f t="shared" si="13"/>
        <v>0.14071999999999998</v>
      </c>
      <c r="U248" s="29">
        <v>351.02</v>
      </c>
      <c r="V248" s="29">
        <f t="shared" si="14"/>
        <v>0.40116571428571429</v>
      </c>
      <c r="W248" s="29">
        <v>0</v>
      </c>
      <c r="X248" s="29">
        <f t="shared" si="15"/>
        <v>0</v>
      </c>
      <c r="Y248" s="15"/>
      <c r="Z248" s="16" t="e">
        <f>#REF!/1000</f>
        <v>#REF!</v>
      </c>
      <c r="AA248" s="16" t="e">
        <f>#REF!/1000</f>
        <v>#REF!</v>
      </c>
      <c r="AB248" s="16" t="e">
        <f>#REF!/1000</f>
        <v>#REF!</v>
      </c>
      <c r="AC248" s="16" t="e">
        <f>#REF!/1000</f>
        <v>#REF!</v>
      </c>
      <c r="AE248" s="18" t="e">
        <f>#REF!/1000</f>
        <v>#REF!</v>
      </c>
      <c r="AF248" s="18" t="e">
        <f>#REF!/1000</f>
        <v>#REF!</v>
      </c>
      <c r="AG248" s="18" t="e">
        <f>#REF!/1000</f>
        <v>#REF!</v>
      </c>
      <c r="AH248" s="18" t="e">
        <f>#REF!/1000</f>
        <v>#REF!</v>
      </c>
    </row>
    <row r="249" spans="1:34" s="28" customFormat="1">
      <c r="A249" s="19" t="s">
        <v>432</v>
      </c>
      <c r="B249" s="19">
        <v>552</v>
      </c>
      <c r="C249" s="19">
        <v>21</v>
      </c>
      <c r="D249" s="19">
        <v>404</v>
      </c>
      <c r="E249" s="19" t="s">
        <v>154</v>
      </c>
      <c r="F249" s="20">
        <v>179000</v>
      </c>
      <c r="G249" s="20">
        <v>154000</v>
      </c>
      <c r="H249" s="21">
        <v>25</v>
      </c>
      <c r="I249" s="22">
        <v>4</v>
      </c>
      <c r="J249" s="22" t="s">
        <v>406</v>
      </c>
      <c r="K249" s="23">
        <v>41929</v>
      </c>
      <c r="L249" s="24" t="s">
        <v>409</v>
      </c>
      <c r="M249" s="39">
        <v>1.91835</v>
      </c>
      <c r="N249" s="47">
        <v>6.0918299999999999</v>
      </c>
      <c r="O249" s="47">
        <v>1.2894099999999999</v>
      </c>
      <c r="P249" s="47">
        <v>0</v>
      </c>
      <c r="Q249" s="47">
        <v>421.92</v>
      </c>
      <c r="R249" s="29">
        <f t="shared" si="12"/>
        <v>0.24109714285714287</v>
      </c>
      <c r="S249" s="47">
        <v>230.64</v>
      </c>
      <c r="T249" s="47">
        <f t="shared" si="13"/>
        <v>0.26358857142857139</v>
      </c>
      <c r="U249" s="47">
        <v>773.99</v>
      </c>
      <c r="V249" s="29">
        <f t="shared" si="14"/>
        <v>0.88456000000000001</v>
      </c>
      <c r="W249" s="47">
        <v>0</v>
      </c>
      <c r="X249" s="29">
        <f t="shared" si="15"/>
        <v>0</v>
      </c>
      <c r="Y249" s="26"/>
      <c r="Z249" s="27" t="e">
        <f>#REF!/1000</f>
        <v>#REF!</v>
      </c>
      <c r="AA249" s="27" t="e">
        <f>#REF!/1000</f>
        <v>#REF!</v>
      </c>
      <c r="AB249" s="27" t="e">
        <f>#REF!/1000</f>
        <v>#REF!</v>
      </c>
      <c r="AC249" s="27" t="e">
        <f>#REF!/1000</f>
        <v>#REF!</v>
      </c>
      <c r="AE249" s="18" t="e">
        <f>#REF!/1000</f>
        <v>#REF!</v>
      </c>
      <c r="AF249" s="18" t="e">
        <f>#REF!/1000</f>
        <v>#REF!</v>
      </c>
      <c r="AG249" s="18" t="e">
        <f>#REF!/1000</f>
        <v>#REF!</v>
      </c>
      <c r="AH249" s="18" t="e">
        <f>#REF!/1000</f>
        <v>#REF!</v>
      </c>
    </row>
    <row r="250" spans="1:34" s="28" customFormat="1">
      <c r="A250" s="19" t="s">
        <v>432</v>
      </c>
      <c r="B250" s="19">
        <v>552</v>
      </c>
      <c r="C250" s="19">
        <v>21</v>
      </c>
      <c r="D250" s="19">
        <v>405</v>
      </c>
      <c r="E250" s="19" t="s">
        <v>155</v>
      </c>
      <c r="F250" s="20">
        <v>179000</v>
      </c>
      <c r="G250" s="20">
        <v>201896</v>
      </c>
      <c r="H250" s="21">
        <v>22.896000000000001</v>
      </c>
      <c r="I250" s="22">
        <v>4</v>
      </c>
      <c r="J250" s="22" t="s">
        <v>405</v>
      </c>
      <c r="K250" s="23">
        <v>41929</v>
      </c>
      <c r="L250" s="24" t="s">
        <v>409</v>
      </c>
      <c r="M250" s="39">
        <v>2.03166</v>
      </c>
      <c r="N250" s="47">
        <v>6.31393</v>
      </c>
      <c r="O250" s="47">
        <v>1.2027399999999999</v>
      </c>
      <c r="P250" s="47">
        <v>0</v>
      </c>
      <c r="Q250" s="47">
        <v>7.82</v>
      </c>
      <c r="R250" s="29">
        <f t="shared" si="12"/>
        <v>4.8792053509034644E-3</v>
      </c>
      <c r="S250" s="47">
        <v>494.61</v>
      </c>
      <c r="T250" s="47">
        <f t="shared" si="13"/>
        <v>0.61721323749625634</v>
      </c>
      <c r="U250" s="47">
        <v>814.08</v>
      </c>
      <c r="V250" s="29">
        <f t="shared" si="14"/>
        <v>1.0158730158730158</v>
      </c>
      <c r="W250" s="47">
        <v>0</v>
      </c>
      <c r="X250" s="29">
        <f t="shared" si="15"/>
        <v>0</v>
      </c>
      <c r="Y250" s="26"/>
      <c r="Z250" s="27" t="e">
        <f>#REF!/1000</f>
        <v>#REF!</v>
      </c>
      <c r="AA250" s="27" t="e">
        <f>#REF!/1000</f>
        <v>#REF!</v>
      </c>
      <c r="AB250" s="27" t="e">
        <f>#REF!/1000</f>
        <v>#REF!</v>
      </c>
      <c r="AC250" s="27" t="e">
        <f>#REF!/1000</f>
        <v>#REF!</v>
      </c>
      <c r="AE250" s="18" t="e">
        <f>#REF!/1000</f>
        <v>#REF!</v>
      </c>
      <c r="AF250" s="18" t="e">
        <f>#REF!/1000</f>
        <v>#REF!</v>
      </c>
      <c r="AG250" s="18" t="e">
        <f>#REF!/1000</f>
        <v>#REF!</v>
      </c>
      <c r="AH250" s="18" t="e">
        <f>#REF!/1000</f>
        <v>#REF!</v>
      </c>
    </row>
    <row r="251" spans="1:34" s="28" customFormat="1">
      <c r="A251" s="19" t="s">
        <v>432</v>
      </c>
      <c r="B251" s="19">
        <v>552</v>
      </c>
      <c r="C251" s="19">
        <v>21</v>
      </c>
      <c r="D251" s="19">
        <v>405</v>
      </c>
      <c r="E251" s="19" t="s">
        <v>155</v>
      </c>
      <c r="F251" s="20">
        <v>201896</v>
      </c>
      <c r="G251" s="20">
        <v>179000</v>
      </c>
      <c r="H251" s="21">
        <v>22.896000000000001</v>
      </c>
      <c r="I251" s="22">
        <v>4</v>
      </c>
      <c r="J251" s="22" t="s">
        <v>406</v>
      </c>
      <c r="K251" s="23">
        <v>41929</v>
      </c>
      <c r="L251" s="24" t="s">
        <v>409</v>
      </c>
      <c r="M251" s="39">
        <v>2.1206</v>
      </c>
      <c r="N251" s="47">
        <v>7.2792000000000003</v>
      </c>
      <c r="O251" s="47">
        <v>1.28471</v>
      </c>
      <c r="P251" s="47">
        <v>0</v>
      </c>
      <c r="Q251" s="47">
        <v>3.18</v>
      </c>
      <c r="R251" s="29">
        <f t="shared" si="12"/>
        <v>1.984126984126984E-3</v>
      </c>
      <c r="S251" s="47">
        <v>358.81</v>
      </c>
      <c r="T251" s="47">
        <f t="shared" si="13"/>
        <v>0.44775132275132279</v>
      </c>
      <c r="U251" s="47">
        <v>705.72</v>
      </c>
      <c r="V251" s="29">
        <f t="shared" si="14"/>
        <v>0.88065289008685232</v>
      </c>
      <c r="W251" s="47">
        <v>0</v>
      </c>
      <c r="X251" s="29">
        <f t="shared" si="15"/>
        <v>0</v>
      </c>
      <c r="Y251" s="26"/>
      <c r="Z251" s="27" t="e">
        <f>#REF!/1000</f>
        <v>#REF!</v>
      </c>
      <c r="AA251" s="27" t="e">
        <f>#REF!/1000</f>
        <v>#REF!</v>
      </c>
      <c r="AB251" s="27" t="e">
        <f>#REF!/1000</f>
        <v>#REF!</v>
      </c>
      <c r="AC251" s="27" t="e">
        <f>#REF!/1000</f>
        <v>#REF!</v>
      </c>
      <c r="AE251" s="18" t="e">
        <f>#REF!/1000</f>
        <v>#REF!</v>
      </c>
      <c r="AF251" s="18" t="e">
        <f>#REF!/1000</f>
        <v>#REF!</v>
      </c>
      <c r="AG251" s="18" t="e">
        <f>#REF!/1000</f>
        <v>#REF!</v>
      </c>
      <c r="AH251" s="18" t="e">
        <f>#REF!/1000</f>
        <v>#REF!</v>
      </c>
    </row>
    <row r="252" spans="1:34" s="28" customFormat="1">
      <c r="A252" s="19" t="s">
        <v>432</v>
      </c>
      <c r="B252" s="19">
        <v>552</v>
      </c>
      <c r="C252" s="19">
        <v>2465</v>
      </c>
      <c r="D252" s="19">
        <v>100</v>
      </c>
      <c r="E252" s="19" t="s">
        <v>156</v>
      </c>
      <c r="F252" s="20">
        <v>0</v>
      </c>
      <c r="G252" s="20">
        <v>878</v>
      </c>
      <c r="H252" s="21">
        <v>0.878</v>
      </c>
      <c r="I252" s="22">
        <v>4</v>
      </c>
      <c r="J252" s="22" t="s">
        <v>405</v>
      </c>
      <c r="K252" s="23">
        <v>41929</v>
      </c>
      <c r="L252" s="24" t="s">
        <v>409</v>
      </c>
      <c r="M252" s="39">
        <v>3.3645900000000002</v>
      </c>
      <c r="N252" s="47">
        <v>4.7164900000000003</v>
      </c>
      <c r="O252" s="47">
        <v>1.36189</v>
      </c>
      <c r="P252" s="47">
        <v>0</v>
      </c>
      <c r="Q252" s="47">
        <v>0</v>
      </c>
      <c r="R252" s="29">
        <f t="shared" si="12"/>
        <v>0</v>
      </c>
      <c r="S252" s="47">
        <v>158.82</v>
      </c>
      <c r="T252" s="47">
        <f t="shared" si="13"/>
        <v>5.1682395053693462</v>
      </c>
      <c r="U252" s="47">
        <v>35.36</v>
      </c>
      <c r="V252" s="29">
        <f t="shared" si="14"/>
        <v>1.1506671005532054</v>
      </c>
      <c r="W252" s="47">
        <v>0</v>
      </c>
      <c r="X252" s="29">
        <f t="shared" si="15"/>
        <v>0</v>
      </c>
      <c r="Y252" s="26"/>
      <c r="Z252" s="27" t="e">
        <f>#REF!/1000</f>
        <v>#REF!</v>
      </c>
      <c r="AA252" s="27" t="e">
        <f>#REF!/1000</f>
        <v>#REF!</v>
      </c>
      <c r="AB252" s="27" t="e">
        <f>#REF!/1000</f>
        <v>#REF!</v>
      </c>
      <c r="AC252" s="27" t="e">
        <f>#REF!/1000</f>
        <v>#REF!</v>
      </c>
      <c r="AE252" s="18" t="e">
        <f>#REF!/1000</f>
        <v>#REF!</v>
      </c>
      <c r="AF252" s="18" t="e">
        <f>#REF!/1000</f>
        <v>#REF!</v>
      </c>
      <c r="AG252" s="18" t="e">
        <f>#REF!/1000</f>
        <v>#REF!</v>
      </c>
      <c r="AH252" s="18" t="e">
        <f>#REF!/1000</f>
        <v>#REF!</v>
      </c>
    </row>
    <row r="253" spans="1:34" s="28" customFormat="1">
      <c r="A253" s="19" t="s">
        <v>432</v>
      </c>
      <c r="B253" s="19">
        <v>552</v>
      </c>
      <c r="C253" s="19">
        <v>2465</v>
      </c>
      <c r="D253" s="19">
        <v>100</v>
      </c>
      <c r="E253" s="19" t="s">
        <v>156</v>
      </c>
      <c r="F253" s="20">
        <v>878</v>
      </c>
      <c r="G253" s="20">
        <v>0</v>
      </c>
      <c r="H253" s="21">
        <v>0.878</v>
      </c>
      <c r="I253" s="22">
        <v>4</v>
      </c>
      <c r="J253" s="22" t="s">
        <v>406</v>
      </c>
      <c r="K253" s="23">
        <v>41929</v>
      </c>
      <c r="L253" s="24" t="s">
        <v>409</v>
      </c>
      <c r="M253" s="39">
        <v>2.8444099999999999</v>
      </c>
      <c r="N253" s="47">
        <v>4.1773499999999997</v>
      </c>
      <c r="O253" s="47">
        <v>1.40265</v>
      </c>
      <c r="P253" s="47">
        <v>0</v>
      </c>
      <c r="Q253" s="47">
        <v>0</v>
      </c>
      <c r="R253" s="29">
        <f t="shared" si="12"/>
        <v>0</v>
      </c>
      <c r="S253" s="47">
        <v>31.41</v>
      </c>
      <c r="T253" s="47">
        <f t="shared" si="13"/>
        <v>1.022128213472177</v>
      </c>
      <c r="U253" s="47">
        <v>41.56</v>
      </c>
      <c r="V253" s="29">
        <f t="shared" si="14"/>
        <v>1.3524243410348196</v>
      </c>
      <c r="W253" s="47">
        <v>0</v>
      </c>
      <c r="X253" s="29">
        <f t="shared" si="15"/>
        <v>0</v>
      </c>
      <c r="Y253" s="26"/>
      <c r="Z253" s="27" t="e">
        <f>#REF!/1000</f>
        <v>#REF!</v>
      </c>
      <c r="AA253" s="27" t="e">
        <f>#REF!/1000</f>
        <v>#REF!</v>
      </c>
      <c r="AB253" s="27" t="e">
        <f>#REF!/1000</f>
        <v>#REF!</v>
      </c>
      <c r="AC253" s="27" t="e">
        <f>#REF!/1000</f>
        <v>#REF!</v>
      </c>
      <c r="AE253" s="18" t="e">
        <f>#REF!/1000</f>
        <v>#REF!</v>
      </c>
      <c r="AF253" s="18" t="e">
        <f>#REF!/1000</f>
        <v>#REF!</v>
      </c>
      <c r="AG253" s="18" t="e">
        <f>#REF!/1000</f>
        <v>#REF!</v>
      </c>
      <c r="AH253" s="18" t="e">
        <f>#REF!/1000</f>
        <v>#REF!</v>
      </c>
    </row>
    <row r="254" spans="1:34" s="28" customFormat="1">
      <c r="A254" s="19" t="s">
        <v>433</v>
      </c>
      <c r="B254" s="19">
        <v>554</v>
      </c>
      <c r="C254" s="19">
        <v>21</v>
      </c>
      <c r="D254" s="19">
        <v>700</v>
      </c>
      <c r="E254" s="19" t="s">
        <v>157</v>
      </c>
      <c r="F254" s="20">
        <v>412874</v>
      </c>
      <c r="G254" s="20">
        <v>392874</v>
      </c>
      <c r="H254" s="21">
        <v>20</v>
      </c>
      <c r="I254" s="22">
        <v>4</v>
      </c>
      <c r="J254" s="22" t="s">
        <v>406</v>
      </c>
      <c r="K254" s="23">
        <v>41939</v>
      </c>
      <c r="L254" s="24" t="s">
        <v>409</v>
      </c>
      <c r="M254" s="39">
        <v>2.6296499999999998</v>
      </c>
      <c r="N254" s="47">
        <v>4.2589399999999999</v>
      </c>
      <c r="O254" s="47">
        <v>1.3391200000000001</v>
      </c>
      <c r="P254" s="47">
        <v>27.06</v>
      </c>
      <c r="Q254" s="47">
        <v>5.99</v>
      </c>
      <c r="R254" s="29">
        <f t="shared" si="12"/>
        <v>4.2935714285714285E-2</v>
      </c>
      <c r="S254" s="47">
        <v>17.8</v>
      </c>
      <c r="T254" s="47">
        <f t="shared" si="13"/>
        <v>2.5428571428571425E-2</v>
      </c>
      <c r="U254" s="47">
        <v>333.87</v>
      </c>
      <c r="V254" s="29">
        <f t="shared" si="14"/>
        <v>0.47695714285714286</v>
      </c>
      <c r="W254" s="47">
        <v>0</v>
      </c>
      <c r="X254" s="29">
        <f t="shared" si="15"/>
        <v>0</v>
      </c>
      <c r="Y254" s="26"/>
      <c r="Z254" s="27" t="e">
        <f>#REF!/1000</f>
        <v>#REF!</v>
      </c>
      <c r="AA254" s="27" t="e">
        <f>#REF!/1000</f>
        <v>#REF!</v>
      </c>
      <c r="AB254" s="27" t="e">
        <f>#REF!/1000</f>
        <v>#REF!</v>
      </c>
      <c r="AC254" s="27" t="e">
        <f>#REF!/1000</f>
        <v>#REF!</v>
      </c>
      <c r="AE254" s="18" t="e">
        <f>#REF!/1000</f>
        <v>#REF!</v>
      </c>
      <c r="AF254" s="18" t="e">
        <f>#REF!/1000</f>
        <v>#REF!</v>
      </c>
      <c r="AG254" s="18" t="e">
        <f>#REF!/1000</f>
        <v>#REF!</v>
      </c>
      <c r="AH254" s="18" t="e">
        <f>#REF!/1000</f>
        <v>#REF!</v>
      </c>
    </row>
    <row r="255" spans="1:34" s="28" customFormat="1">
      <c r="A255" s="19" t="s">
        <v>433</v>
      </c>
      <c r="B255" s="19">
        <v>554</v>
      </c>
      <c r="C255" s="19">
        <v>21</v>
      </c>
      <c r="D255" s="19">
        <v>700</v>
      </c>
      <c r="E255" s="19" t="s">
        <v>157</v>
      </c>
      <c r="F255" s="20">
        <v>392874</v>
      </c>
      <c r="G255" s="20">
        <v>412874</v>
      </c>
      <c r="H255" s="21">
        <v>20</v>
      </c>
      <c r="I255" s="22">
        <v>4</v>
      </c>
      <c r="J255" s="22" t="s">
        <v>405</v>
      </c>
      <c r="K255" s="23">
        <v>41939</v>
      </c>
      <c r="L255" s="24" t="s">
        <v>409</v>
      </c>
      <c r="M255" s="39">
        <v>2.4739800000000001</v>
      </c>
      <c r="N255" s="47">
        <v>4.0947100000000001</v>
      </c>
      <c r="O255" s="47">
        <v>1.4009400000000001</v>
      </c>
      <c r="P255" s="47">
        <v>8.25</v>
      </c>
      <c r="Q255" s="47">
        <v>0</v>
      </c>
      <c r="R255" s="29">
        <f t="shared" si="12"/>
        <v>1.1785714285714285E-2</v>
      </c>
      <c r="S255" s="47">
        <v>0.42</v>
      </c>
      <c r="T255" s="47">
        <f t="shared" si="13"/>
        <v>6.0000000000000006E-4</v>
      </c>
      <c r="U255" s="47">
        <v>141</v>
      </c>
      <c r="V255" s="29">
        <f t="shared" si="14"/>
        <v>0.2014285714285714</v>
      </c>
      <c r="W255" s="47">
        <v>0</v>
      </c>
      <c r="X255" s="29">
        <f t="shared" si="15"/>
        <v>0</v>
      </c>
      <c r="Y255" s="26"/>
      <c r="Z255" s="27" t="e">
        <f>#REF!/1000</f>
        <v>#REF!</v>
      </c>
      <c r="AA255" s="27" t="e">
        <f>#REF!/1000</f>
        <v>#REF!</v>
      </c>
      <c r="AB255" s="27" t="e">
        <f>#REF!/1000</f>
        <v>#REF!</v>
      </c>
      <c r="AC255" s="27" t="e">
        <f>#REF!/1000</f>
        <v>#REF!</v>
      </c>
      <c r="AE255" s="18" t="e">
        <f>#REF!/1000</f>
        <v>#REF!</v>
      </c>
      <c r="AF255" s="18" t="e">
        <f>#REF!/1000</f>
        <v>#REF!</v>
      </c>
      <c r="AG255" s="18" t="e">
        <f>#REF!/1000</f>
        <v>#REF!</v>
      </c>
      <c r="AH255" s="18" t="e">
        <f>#REF!/1000</f>
        <v>#REF!</v>
      </c>
    </row>
    <row r="256" spans="1:34" s="28" customFormat="1">
      <c r="A256" s="19" t="s">
        <v>433</v>
      </c>
      <c r="B256" s="19">
        <v>554</v>
      </c>
      <c r="C256" s="19">
        <v>210</v>
      </c>
      <c r="D256" s="19">
        <v>300</v>
      </c>
      <c r="E256" s="19" t="s">
        <v>158</v>
      </c>
      <c r="F256" s="20">
        <v>94048</v>
      </c>
      <c r="G256" s="20">
        <v>118908</v>
      </c>
      <c r="H256" s="21">
        <v>24.86</v>
      </c>
      <c r="I256" s="22">
        <v>2</v>
      </c>
      <c r="J256" s="22" t="s">
        <v>407</v>
      </c>
      <c r="K256" s="23">
        <v>41939</v>
      </c>
      <c r="L256" s="24" t="s">
        <v>409</v>
      </c>
      <c r="M256" s="39">
        <v>2.2239300000000002</v>
      </c>
      <c r="N256" s="47">
        <v>4.0583200000000001</v>
      </c>
      <c r="O256" s="47">
        <v>1.18859</v>
      </c>
      <c r="P256" s="47">
        <v>11.79</v>
      </c>
      <c r="Q256" s="47">
        <v>0</v>
      </c>
      <c r="R256" s="29">
        <f t="shared" si="12"/>
        <v>1.3550166647511783E-2</v>
      </c>
      <c r="S256" s="47">
        <v>0</v>
      </c>
      <c r="T256" s="47">
        <f t="shared" si="13"/>
        <v>0</v>
      </c>
      <c r="U256" s="47">
        <v>111.84</v>
      </c>
      <c r="V256" s="29">
        <f t="shared" si="14"/>
        <v>0.12853694977588787</v>
      </c>
      <c r="W256" s="47">
        <v>0</v>
      </c>
      <c r="X256" s="29">
        <f t="shared" si="15"/>
        <v>0</v>
      </c>
      <c r="Y256" s="26"/>
      <c r="Z256" s="27" t="e">
        <f>#REF!/1000</f>
        <v>#REF!</v>
      </c>
      <c r="AA256" s="27" t="e">
        <f>#REF!/1000</f>
        <v>#REF!</v>
      </c>
      <c r="AB256" s="27" t="e">
        <f>#REF!/1000</f>
        <v>#REF!</v>
      </c>
      <c r="AC256" s="27" t="e">
        <f>#REF!/1000</f>
        <v>#REF!</v>
      </c>
      <c r="AE256" s="18" t="e">
        <f>#REF!/1000</f>
        <v>#REF!</v>
      </c>
      <c r="AF256" s="18" t="e">
        <f>#REF!/1000</f>
        <v>#REF!</v>
      </c>
      <c r="AG256" s="18" t="e">
        <f>#REF!/1000</f>
        <v>#REF!</v>
      </c>
      <c r="AH256" s="18" t="e">
        <f>#REF!/1000</f>
        <v>#REF!</v>
      </c>
    </row>
    <row r="257" spans="1:34" s="28" customFormat="1">
      <c r="A257" s="19" t="s">
        <v>433</v>
      </c>
      <c r="B257" s="19">
        <v>554</v>
      </c>
      <c r="C257" s="19">
        <v>2108</v>
      </c>
      <c r="D257" s="19">
        <v>101</v>
      </c>
      <c r="E257" s="19" t="s">
        <v>159</v>
      </c>
      <c r="F257" s="20">
        <v>0</v>
      </c>
      <c r="G257" s="20">
        <v>20000</v>
      </c>
      <c r="H257" s="21">
        <v>20</v>
      </c>
      <c r="I257" s="22">
        <v>2</v>
      </c>
      <c r="J257" s="22" t="s">
        <v>407</v>
      </c>
      <c r="K257" s="23">
        <v>41939</v>
      </c>
      <c r="L257" s="24" t="s">
        <v>409</v>
      </c>
      <c r="M257" s="39">
        <v>3.0557099999999999</v>
      </c>
      <c r="N257" s="47">
        <v>4.4857899999999997</v>
      </c>
      <c r="O257" s="47">
        <v>1.27135</v>
      </c>
      <c r="P257" s="47">
        <v>118.76</v>
      </c>
      <c r="Q257" s="47">
        <v>0.19</v>
      </c>
      <c r="R257" s="29">
        <f t="shared" si="12"/>
        <v>0.16979285714285716</v>
      </c>
      <c r="S257" s="47">
        <v>380.19</v>
      </c>
      <c r="T257" s="47">
        <f t="shared" si="13"/>
        <v>0.54312857142857141</v>
      </c>
      <c r="U257" s="47">
        <v>115.13</v>
      </c>
      <c r="V257" s="29">
        <f t="shared" si="14"/>
        <v>0.16447142857142855</v>
      </c>
      <c r="W257" s="47">
        <v>0</v>
      </c>
      <c r="X257" s="29">
        <f t="shared" si="15"/>
        <v>0</v>
      </c>
      <c r="Y257" s="26"/>
      <c r="Z257" s="27" t="e">
        <f>#REF!/1000</f>
        <v>#REF!</v>
      </c>
      <c r="AA257" s="27" t="e">
        <f>#REF!/1000</f>
        <v>#REF!</v>
      </c>
      <c r="AB257" s="27" t="e">
        <f>#REF!/1000</f>
        <v>#REF!</v>
      </c>
      <c r="AC257" s="27" t="e">
        <f>#REF!/1000</f>
        <v>#REF!</v>
      </c>
      <c r="AE257" s="18" t="e">
        <f>#REF!/1000</f>
        <v>#REF!</v>
      </c>
      <c r="AF257" s="18" t="e">
        <f>#REF!/1000</f>
        <v>#REF!</v>
      </c>
      <c r="AG257" s="18" t="e">
        <f>#REF!/1000</f>
        <v>#REF!</v>
      </c>
      <c r="AH257" s="18" t="e">
        <f>#REF!/1000</f>
        <v>#REF!</v>
      </c>
    </row>
    <row r="258" spans="1:34" s="28" customFormat="1">
      <c r="A258" s="19" t="s">
        <v>433</v>
      </c>
      <c r="B258" s="19">
        <v>554</v>
      </c>
      <c r="C258" s="19">
        <v>2249</v>
      </c>
      <c r="D258" s="19">
        <v>101</v>
      </c>
      <c r="E258" s="19" t="s">
        <v>160</v>
      </c>
      <c r="F258" s="20">
        <v>0</v>
      </c>
      <c r="G258" s="20">
        <v>15000</v>
      </c>
      <c r="H258" s="21">
        <v>15</v>
      </c>
      <c r="I258" s="22">
        <v>2</v>
      </c>
      <c r="J258" s="22" t="s">
        <v>407</v>
      </c>
      <c r="K258" s="23">
        <v>41939</v>
      </c>
      <c r="L258" s="24" t="s">
        <v>409</v>
      </c>
      <c r="M258" s="39">
        <v>2.4037199999999999</v>
      </c>
      <c r="N258" s="47">
        <v>3.2901500000000001</v>
      </c>
      <c r="O258" s="47">
        <v>1.14093</v>
      </c>
      <c r="P258" s="47">
        <v>4.43</v>
      </c>
      <c r="Q258" s="47">
        <v>17.23</v>
      </c>
      <c r="R258" s="29">
        <f t="shared" si="12"/>
        <v>2.4847619047619045E-2</v>
      </c>
      <c r="S258" s="47">
        <v>2.41</v>
      </c>
      <c r="T258" s="47">
        <f t="shared" si="13"/>
        <v>4.5904761904761908E-3</v>
      </c>
      <c r="U258" s="47">
        <v>166.4</v>
      </c>
      <c r="V258" s="29">
        <f t="shared" si="14"/>
        <v>0.31695238095238099</v>
      </c>
      <c r="W258" s="47">
        <v>0</v>
      </c>
      <c r="X258" s="29">
        <f t="shared" si="15"/>
        <v>0</v>
      </c>
      <c r="Y258" s="26"/>
      <c r="Z258" s="27" t="e">
        <f>#REF!/1000</f>
        <v>#REF!</v>
      </c>
      <c r="AA258" s="27" t="e">
        <f>#REF!/1000</f>
        <v>#REF!</v>
      </c>
      <c r="AB258" s="27" t="e">
        <f>#REF!/1000</f>
        <v>#REF!</v>
      </c>
      <c r="AC258" s="27" t="e">
        <f>#REF!/1000</f>
        <v>#REF!</v>
      </c>
      <c r="AE258" s="18" t="e">
        <f>#REF!/1000</f>
        <v>#REF!</v>
      </c>
      <c r="AF258" s="18" t="e">
        <f>#REF!/1000</f>
        <v>#REF!</v>
      </c>
      <c r="AG258" s="18" t="e">
        <f>#REF!/1000</f>
        <v>#REF!</v>
      </c>
      <c r="AH258" s="18" t="e">
        <f>#REF!/1000</f>
        <v>#REF!</v>
      </c>
    </row>
    <row r="259" spans="1:34" s="28" customFormat="1">
      <c r="A259" s="19" t="s">
        <v>433</v>
      </c>
      <c r="B259" s="19">
        <v>554</v>
      </c>
      <c r="C259" s="19">
        <v>2400</v>
      </c>
      <c r="D259" s="19">
        <v>100</v>
      </c>
      <c r="E259" s="19" t="s">
        <v>161</v>
      </c>
      <c r="F259" s="20">
        <v>40000</v>
      </c>
      <c r="G259" s="20">
        <v>42000</v>
      </c>
      <c r="H259" s="21">
        <v>2</v>
      </c>
      <c r="I259" s="22">
        <v>2</v>
      </c>
      <c r="J259" s="22" t="s">
        <v>407</v>
      </c>
      <c r="K259" s="23">
        <v>41939</v>
      </c>
      <c r="L259" s="24" t="s">
        <v>409</v>
      </c>
      <c r="M259" s="39">
        <v>6.1603700000000003</v>
      </c>
      <c r="N259" s="47">
        <v>9.3057999999999996</v>
      </c>
      <c r="O259" s="47">
        <v>1.5233300000000001</v>
      </c>
      <c r="P259" s="47">
        <v>270.66000000000003</v>
      </c>
      <c r="Q259" s="47">
        <v>4.17</v>
      </c>
      <c r="R259" s="29">
        <f t="shared" si="12"/>
        <v>3.8963571428571431</v>
      </c>
      <c r="S259" s="47">
        <v>739.49</v>
      </c>
      <c r="T259" s="47">
        <f t="shared" si="13"/>
        <v>10.564142857142857</v>
      </c>
      <c r="U259" s="47">
        <v>772.2</v>
      </c>
      <c r="V259" s="29">
        <f t="shared" si="14"/>
        <v>11.031428571428572</v>
      </c>
      <c r="W259" s="47">
        <v>0</v>
      </c>
      <c r="X259" s="29">
        <f t="shared" si="15"/>
        <v>0</v>
      </c>
      <c r="Y259" s="26"/>
      <c r="Z259" s="27" t="e">
        <f>#REF!/1000</f>
        <v>#REF!</v>
      </c>
      <c r="AA259" s="27" t="e">
        <f>#REF!/1000</f>
        <v>#REF!</v>
      </c>
      <c r="AB259" s="27" t="e">
        <f>#REF!/1000</f>
        <v>#REF!</v>
      </c>
      <c r="AC259" s="27" t="e">
        <f>#REF!/1000</f>
        <v>#REF!</v>
      </c>
      <c r="AE259" s="18" t="e">
        <f>#REF!/1000</f>
        <v>#REF!</v>
      </c>
      <c r="AF259" s="18" t="e">
        <f>#REF!/1000</f>
        <v>#REF!</v>
      </c>
      <c r="AG259" s="18" t="e">
        <f>#REF!/1000</f>
        <v>#REF!</v>
      </c>
      <c r="AH259" s="18" t="e">
        <f>#REF!/1000</f>
        <v>#REF!</v>
      </c>
    </row>
    <row r="260" spans="1:34" s="28" customFormat="1">
      <c r="A260" s="19" t="s">
        <v>434</v>
      </c>
      <c r="B260" s="19">
        <v>555</v>
      </c>
      <c r="C260" s="19">
        <v>21</v>
      </c>
      <c r="D260" s="19">
        <v>601</v>
      </c>
      <c r="E260" s="19" t="s">
        <v>162</v>
      </c>
      <c r="F260" s="20">
        <v>345903</v>
      </c>
      <c r="G260" s="20">
        <v>300985</v>
      </c>
      <c r="H260" s="21">
        <v>44.917999999999999</v>
      </c>
      <c r="I260" s="22">
        <v>4</v>
      </c>
      <c r="J260" s="22" t="s">
        <v>406</v>
      </c>
      <c r="K260" s="23">
        <v>41936</v>
      </c>
      <c r="L260" s="24" t="s">
        <v>409</v>
      </c>
      <c r="M260" s="39">
        <v>2.38402</v>
      </c>
      <c r="N260" s="47">
        <v>3.34233</v>
      </c>
      <c r="O260" s="47">
        <v>1.1352199999999999</v>
      </c>
      <c r="P260" s="47">
        <v>46.73</v>
      </c>
      <c r="Q260" s="47">
        <v>359.61</v>
      </c>
      <c r="R260" s="29">
        <f t="shared" si="12"/>
        <v>0.14409431789991919</v>
      </c>
      <c r="S260" s="47">
        <v>1020.68</v>
      </c>
      <c r="T260" s="47">
        <f t="shared" si="13"/>
        <v>0.6492338419850775</v>
      </c>
      <c r="U260" s="47">
        <v>617.08000000000004</v>
      </c>
      <c r="V260" s="29">
        <f t="shared" si="14"/>
        <v>0.39251206961256385</v>
      </c>
      <c r="W260" s="47">
        <v>0</v>
      </c>
      <c r="X260" s="29">
        <f t="shared" si="15"/>
        <v>0</v>
      </c>
      <c r="Y260" s="26"/>
      <c r="Z260" s="27" t="e">
        <f>#REF!/1000</f>
        <v>#REF!</v>
      </c>
      <c r="AA260" s="27" t="e">
        <f>#REF!/1000</f>
        <v>#REF!</v>
      </c>
      <c r="AB260" s="27" t="e">
        <f>#REF!/1000</f>
        <v>#REF!</v>
      </c>
      <c r="AC260" s="27" t="e">
        <f>#REF!/1000</f>
        <v>#REF!</v>
      </c>
      <c r="AE260" s="18" t="e">
        <f>#REF!/1000</f>
        <v>#REF!</v>
      </c>
      <c r="AF260" s="18" t="e">
        <f>#REF!/1000</f>
        <v>#REF!</v>
      </c>
      <c r="AG260" s="18" t="e">
        <f>#REF!/1000</f>
        <v>#REF!</v>
      </c>
      <c r="AH260" s="18" t="e">
        <f>#REF!/1000</f>
        <v>#REF!</v>
      </c>
    </row>
    <row r="261" spans="1:34" s="28" customFormat="1">
      <c r="A261" s="19" t="s">
        <v>434</v>
      </c>
      <c r="B261" s="19">
        <v>555</v>
      </c>
      <c r="C261" s="19">
        <v>21</v>
      </c>
      <c r="D261" s="19">
        <v>601</v>
      </c>
      <c r="E261" s="19" t="s">
        <v>162</v>
      </c>
      <c r="F261" s="20">
        <v>300985</v>
      </c>
      <c r="G261" s="20">
        <v>345903</v>
      </c>
      <c r="H261" s="21">
        <v>44.917999999999999</v>
      </c>
      <c r="I261" s="22">
        <v>4</v>
      </c>
      <c r="J261" s="22" t="s">
        <v>405</v>
      </c>
      <c r="K261" s="23">
        <v>41936</v>
      </c>
      <c r="L261" s="24" t="s">
        <v>409</v>
      </c>
      <c r="M261" s="39">
        <v>2.2757700000000001</v>
      </c>
      <c r="N261" s="47">
        <v>3.3038699999999999</v>
      </c>
      <c r="O261" s="47">
        <v>1.11212</v>
      </c>
      <c r="P261" s="47">
        <v>0</v>
      </c>
      <c r="Q261" s="47">
        <v>252.44</v>
      </c>
      <c r="R261" s="29">
        <f t="shared" ref="R261:R324" si="16">(P261+Q261*0.5)/(3.5*H261*1000)*100</f>
        <v>8.0285981439193951E-2</v>
      </c>
      <c r="S261" s="47">
        <v>514.98</v>
      </c>
      <c r="T261" s="47">
        <f t="shared" ref="T261:T324" si="17">S261/(3.5*H261*1000)*100</f>
        <v>0.32756833086322379</v>
      </c>
      <c r="U261" s="47">
        <v>300.89999999999998</v>
      </c>
      <c r="V261" s="29">
        <f t="shared" ref="V261:V324" si="18">U261/(3.5*H261*1000)*100</f>
        <v>0.19139638579506782</v>
      </c>
      <c r="W261" s="47">
        <v>0</v>
      </c>
      <c r="X261" s="29">
        <f t="shared" ref="X261:X324" si="19">(W261/(H261*3.5*1000))*100</f>
        <v>0</v>
      </c>
      <c r="Y261" s="26"/>
      <c r="Z261" s="27" t="e">
        <f>#REF!/1000</f>
        <v>#REF!</v>
      </c>
      <c r="AA261" s="27" t="e">
        <f>#REF!/1000</f>
        <v>#REF!</v>
      </c>
      <c r="AB261" s="27" t="e">
        <f>#REF!/1000</f>
        <v>#REF!</v>
      </c>
      <c r="AC261" s="27" t="e">
        <f>#REF!/1000</f>
        <v>#REF!</v>
      </c>
      <c r="AE261" s="18" t="e">
        <f>#REF!/1000</f>
        <v>#REF!</v>
      </c>
      <c r="AF261" s="18" t="e">
        <f>#REF!/1000</f>
        <v>#REF!</v>
      </c>
      <c r="AG261" s="18" t="e">
        <f>#REF!/1000</f>
        <v>#REF!</v>
      </c>
      <c r="AH261" s="18" t="e">
        <f>#REF!/1000</f>
        <v>#REF!</v>
      </c>
    </row>
    <row r="262" spans="1:34" s="28" customFormat="1">
      <c r="A262" s="19" t="s">
        <v>434</v>
      </c>
      <c r="B262" s="19">
        <v>555</v>
      </c>
      <c r="C262" s="19">
        <v>21</v>
      </c>
      <c r="D262" s="19">
        <v>602</v>
      </c>
      <c r="E262" s="19" t="s">
        <v>163</v>
      </c>
      <c r="F262" s="20">
        <v>345903</v>
      </c>
      <c r="G262" s="20">
        <v>366374</v>
      </c>
      <c r="H262" s="21">
        <v>20.471</v>
      </c>
      <c r="I262" s="22">
        <v>2</v>
      </c>
      <c r="J262" s="22" t="s">
        <v>407</v>
      </c>
      <c r="K262" s="23">
        <v>41937</v>
      </c>
      <c r="L262" s="24" t="s">
        <v>409</v>
      </c>
      <c r="M262" s="39">
        <v>2.3591700000000002</v>
      </c>
      <c r="N262" s="47">
        <v>3.2842500000000001</v>
      </c>
      <c r="O262" s="47">
        <v>1.1290899999999999</v>
      </c>
      <c r="P262" s="47">
        <v>0</v>
      </c>
      <c r="Q262" s="47">
        <v>75.44</v>
      </c>
      <c r="R262" s="29">
        <f t="shared" si="16"/>
        <v>5.2645903263850602E-2</v>
      </c>
      <c r="S262" s="47">
        <v>1163.17</v>
      </c>
      <c r="T262" s="47">
        <f t="shared" si="17"/>
        <v>1.6234394299950452</v>
      </c>
      <c r="U262" s="47">
        <v>736.42</v>
      </c>
      <c r="V262" s="29">
        <f t="shared" si="18"/>
        <v>1.0278233319608925</v>
      </c>
      <c r="W262" s="47">
        <v>0</v>
      </c>
      <c r="X262" s="29">
        <f t="shared" si="19"/>
        <v>0</v>
      </c>
      <c r="Y262" s="26"/>
      <c r="Z262" s="27" t="e">
        <f>#REF!/1000</f>
        <v>#REF!</v>
      </c>
      <c r="AA262" s="27" t="e">
        <f>#REF!/1000</f>
        <v>#REF!</v>
      </c>
      <c r="AB262" s="27" t="e">
        <f>#REF!/1000</f>
        <v>#REF!</v>
      </c>
      <c r="AC262" s="27" t="e">
        <f>#REF!/1000</f>
        <v>#REF!</v>
      </c>
      <c r="AE262" s="18" t="e">
        <f>#REF!/1000</f>
        <v>#REF!</v>
      </c>
      <c r="AF262" s="18" t="e">
        <f>#REF!/1000</f>
        <v>#REF!</v>
      </c>
      <c r="AG262" s="18" t="e">
        <f>#REF!/1000</f>
        <v>#REF!</v>
      </c>
      <c r="AH262" s="18" t="e">
        <f>#REF!/1000</f>
        <v>#REF!</v>
      </c>
    </row>
    <row r="263" spans="1:34" s="28" customFormat="1">
      <c r="A263" s="19" t="s">
        <v>434</v>
      </c>
      <c r="B263" s="19">
        <v>555</v>
      </c>
      <c r="C263" s="19">
        <v>21</v>
      </c>
      <c r="D263" s="19">
        <v>602</v>
      </c>
      <c r="E263" s="19" t="s">
        <v>163</v>
      </c>
      <c r="F263" s="20">
        <v>366374</v>
      </c>
      <c r="G263" s="20">
        <v>356000</v>
      </c>
      <c r="H263" s="21">
        <v>10.097</v>
      </c>
      <c r="I263" s="22">
        <v>4</v>
      </c>
      <c r="J263" s="22" t="s">
        <v>406</v>
      </c>
      <c r="K263" s="23">
        <v>41937</v>
      </c>
      <c r="L263" s="24" t="s">
        <v>409</v>
      </c>
      <c r="M263" s="39">
        <v>2.5498799999999999</v>
      </c>
      <c r="N263" s="47">
        <v>3.2665600000000001</v>
      </c>
      <c r="O263" s="47">
        <v>1.0866800000000001</v>
      </c>
      <c r="P263" s="47">
        <v>129.11000000000001</v>
      </c>
      <c r="Q263" s="47">
        <v>54.51</v>
      </c>
      <c r="R263" s="29">
        <f t="shared" si="16"/>
        <v>0.44246523012493105</v>
      </c>
      <c r="S263" s="47">
        <v>388.02</v>
      </c>
      <c r="T263" s="47">
        <f t="shared" si="17"/>
        <v>1.0979781830529576</v>
      </c>
      <c r="U263" s="47">
        <v>107.89</v>
      </c>
      <c r="V263" s="29">
        <f t="shared" si="18"/>
        <v>0.30529577385079015</v>
      </c>
      <c r="W263" s="47">
        <v>0</v>
      </c>
      <c r="X263" s="29">
        <f t="shared" si="19"/>
        <v>0</v>
      </c>
      <c r="Y263" s="26"/>
      <c r="Z263" s="27" t="e">
        <f>#REF!/1000</f>
        <v>#REF!</v>
      </c>
      <c r="AA263" s="27" t="e">
        <f>#REF!/1000</f>
        <v>#REF!</v>
      </c>
      <c r="AB263" s="27" t="e">
        <f>#REF!/1000</f>
        <v>#REF!</v>
      </c>
      <c r="AC263" s="27" t="e">
        <f>#REF!/1000</f>
        <v>#REF!</v>
      </c>
      <c r="AE263" s="18" t="e">
        <f>#REF!/1000</f>
        <v>#REF!</v>
      </c>
      <c r="AF263" s="18" t="e">
        <f>#REF!/1000</f>
        <v>#REF!</v>
      </c>
      <c r="AG263" s="18" t="e">
        <f>#REF!/1000</f>
        <v>#REF!</v>
      </c>
      <c r="AH263" s="18" t="e">
        <f>#REF!/1000</f>
        <v>#REF!</v>
      </c>
    </row>
    <row r="264" spans="1:34" s="28" customFormat="1">
      <c r="A264" s="19" t="s">
        <v>434</v>
      </c>
      <c r="B264" s="19">
        <v>555</v>
      </c>
      <c r="C264" s="19">
        <v>21</v>
      </c>
      <c r="D264" s="19">
        <v>602</v>
      </c>
      <c r="E264" s="19" t="s">
        <v>163</v>
      </c>
      <c r="F264" s="20">
        <v>356000</v>
      </c>
      <c r="G264" s="20">
        <v>345903</v>
      </c>
      <c r="H264" s="21">
        <v>10.097</v>
      </c>
      <c r="I264" s="22">
        <v>4</v>
      </c>
      <c r="J264" s="22" t="s">
        <v>406</v>
      </c>
      <c r="K264" s="23">
        <v>41937</v>
      </c>
      <c r="L264" s="24" t="s">
        <v>409</v>
      </c>
      <c r="M264" s="39">
        <v>2.1933699999999998</v>
      </c>
      <c r="N264" s="47">
        <v>3.7246700000000001</v>
      </c>
      <c r="O264" s="47">
        <v>1.22603</v>
      </c>
      <c r="P264" s="47">
        <v>1089.4100000000001</v>
      </c>
      <c r="Q264" s="47">
        <v>35.07</v>
      </c>
      <c r="R264" s="29">
        <f t="shared" si="16"/>
        <v>3.1323165296622761</v>
      </c>
      <c r="S264" s="47">
        <v>526.26</v>
      </c>
      <c r="T264" s="47">
        <f t="shared" si="17"/>
        <v>1.489155194612261</v>
      </c>
      <c r="U264" s="47">
        <v>213.22</v>
      </c>
      <c r="V264" s="29">
        <f t="shared" si="18"/>
        <v>0.60334752896900068</v>
      </c>
      <c r="W264" s="47">
        <v>1</v>
      </c>
      <c r="X264" s="29">
        <f t="shared" si="19"/>
        <v>2.8296948174139419E-3</v>
      </c>
      <c r="Y264" s="26"/>
      <c r="Z264" s="27" t="e">
        <f>#REF!/1000</f>
        <v>#REF!</v>
      </c>
      <c r="AA264" s="27" t="e">
        <f>#REF!/1000</f>
        <v>#REF!</v>
      </c>
      <c r="AB264" s="27" t="e">
        <f>#REF!/1000</f>
        <v>#REF!</v>
      </c>
      <c r="AC264" s="27" t="e">
        <f>#REF!/1000</f>
        <v>#REF!</v>
      </c>
      <c r="AE264" s="18" t="e">
        <f>#REF!/1000</f>
        <v>#REF!</v>
      </c>
      <c r="AF264" s="18" t="e">
        <f>#REF!/1000</f>
        <v>#REF!</v>
      </c>
      <c r="AG264" s="18" t="e">
        <f>#REF!/1000</f>
        <v>#REF!</v>
      </c>
      <c r="AH264" s="18" t="e">
        <f>#REF!/1000</f>
        <v>#REF!</v>
      </c>
    </row>
    <row r="265" spans="1:34" s="28" customFormat="1">
      <c r="A265" s="19" t="s">
        <v>434</v>
      </c>
      <c r="B265" s="19">
        <v>555</v>
      </c>
      <c r="C265" s="19">
        <v>21</v>
      </c>
      <c r="D265" s="19">
        <v>603</v>
      </c>
      <c r="E265" s="19" t="s">
        <v>164</v>
      </c>
      <c r="F265" s="20">
        <v>366374</v>
      </c>
      <c r="G265" s="20">
        <v>392874</v>
      </c>
      <c r="H265" s="21">
        <v>26.5</v>
      </c>
      <c r="I265" s="22">
        <v>4</v>
      </c>
      <c r="J265" s="22" t="s">
        <v>405</v>
      </c>
      <c r="K265" s="23">
        <v>41937</v>
      </c>
      <c r="L265" s="24" t="s">
        <v>409</v>
      </c>
      <c r="M265" s="39">
        <v>2.4869500000000002</v>
      </c>
      <c r="N265" s="47">
        <v>3.2530899999999998</v>
      </c>
      <c r="O265" s="47">
        <v>1.1903900000000001</v>
      </c>
      <c r="P265" s="47">
        <v>32.799999999999997</v>
      </c>
      <c r="Q265" s="47">
        <v>172.3</v>
      </c>
      <c r="R265" s="29">
        <f t="shared" si="16"/>
        <v>0.12824797843665769</v>
      </c>
      <c r="S265" s="47">
        <v>1537.68</v>
      </c>
      <c r="T265" s="47">
        <f t="shared" si="17"/>
        <v>1.6578760107816712</v>
      </c>
      <c r="U265" s="47">
        <v>999.2</v>
      </c>
      <c r="V265" s="29">
        <f t="shared" si="18"/>
        <v>1.0773045822102427</v>
      </c>
      <c r="W265" s="47">
        <v>0</v>
      </c>
      <c r="X265" s="29">
        <f t="shared" si="19"/>
        <v>0</v>
      </c>
      <c r="Y265" s="26"/>
      <c r="Z265" s="27" t="e">
        <f>#REF!/1000</f>
        <v>#REF!</v>
      </c>
      <c r="AA265" s="27" t="e">
        <f>#REF!/1000</f>
        <v>#REF!</v>
      </c>
      <c r="AB265" s="27" t="e">
        <f>#REF!/1000</f>
        <v>#REF!</v>
      </c>
      <c r="AC265" s="27" t="e">
        <f>#REF!/1000</f>
        <v>#REF!</v>
      </c>
      <c r="AE265" s="18" t="e">
        <f>#REF!/1000</f>
        <v>#REF!</v>
      </c>
      <c r="AF265" s="18" t="e">
        <f>#REF!/1000</f>
        <v>#REF!</v>
      </c>
      <c r="AG265" s="18" t="e">
        <f>#REF!/1000</f>
        <v>#REF!</v>
      </c>
      <c r="AH265" s="18" t="e">
        <f>#REF!/1000</f>
        <v>#REF!</v>
      </c>
    </row>
    <row r="266" spans="1:34" s="28" customFormat="1">
      <c r="A266" s="19" t="s">
        <v>434</v>
      </c>
      <c r="B266" s="19">
        <v>555</v>
      </c>
      <c r="C266" s="19">
        <v>21</v>
      </c>
      <c r="D266" s="19">
        <v>603</v>
      </c>
      <c r="E266" s="19" t="s">
        <v>164</v>
      </c>
      <c r="F266" s="20">
        <v>392874</v>
      </c>
      <c r="G266" s="20">
        <v>366374</v>
      </c>
      <c r="H266" s="21">
        <v>26.5</v>
      </c>
      <c r="I266" s="22">
        <v>4</v>
      </c>
      <c r="J266" s="22" t="s">
        <v>406</v>
      </c>
      <c r="K266" s="23">
        <v>41937</v>
      </c>
      <c r="L266" s="24" t="s">
        <v>409</v>
      </c>
      <c r="M266" s="39">
        <v>2.51871</v>
      </c>
      <c r="N266" s="47">
        <v>3.3808500000000001</v>
      </c>
      <c r="O266" s="47">
        <v>1.18472</v>
      </c>
      <c r="P266" s="47">
        <v>173.34</v>
      </c>
      <c r="Q266" s="47">
        <v>131</v>
      </c>
      <c r="R266" s="29">
        <f t="shared" si="16"/>
        <v>0.25750943396226417</v>
      </c>
      <c r="S266" s="47">
        <v>1387.8</v>
      </c>
      <c r="T266" s="47">
        <f t="shared" si="17"/>
        <v>1.4962803234501347</v>
      </c>
      <c r="U266" s="47">
        <v>391.26</v>
      </c>
      <c r="V266" s="29">
        <f t="shared" si="18"/>
        <v>0.4218436657681941</v>
      </c>
      <c r="W266" s="47">
        <v>0</v>
      </c>
      <c r="X266" s="29">
        <f t="shared" si="19"/>
        <v>0</v>
      </c>
      <c r="Y266" s="26"/>
      <c r="Z266" s="27" t="e">
        <f>#REF!/1000</f>
        <v>#REF!</v>
      </c>
      <c r="AA266" s="27" t="e">
        <f>#REF!/1000</f>
        <v>#REF!</v>
      </c>
      <c r="AB266" s="27" t="e">
        <f>#REF!/1000</f>
        <v>#REF!</v>
      </c>
      <c r="AC266" s="27" t="e">
        <f>#REF!/1000</f>
        <v>#REF!</v>
      </c>
      <c r="AE266" s="18" t="e">
        <f>#REF!/1000</f>
        <v>#REF!</v>
      </c>
      <c r="AF266" s="18" t="e">
        <f>#REF!/1000</f>
        <v>#REF!</v>
      </c>
      <c r="AG266" s="18" t="e">
        <f>#REF!/1000</f>
        <v>#REF!</v>
      </c>
      <c r="AH266" s="18" t="e">
        <f>#REF!/1000</f>
        <v>#REF!</v>
      </c>
    </row>
    <row r="267" spans="1:34" s="28" customFormat="1">
      <c r="A267" s="19" t="s">
        <v>434</v>
      </c>
      <c r="B267" s="19">
        <v>555</v>
      </c>
      <c r="C267" s="19">
        <v>2014</v>
      </c>
      <c r="D267" s="19">
        <v>100</v>
      </c>
      <c r="E267" s="19" t="s">
        <v>165</v>
      </c>
      <c r="F267" s="20">
        <v>0</v>
      </c>
      <c r="G267" s="20">
        <v>35632</v>
      </c>
      <c r="H267" s="21">
        <v>35.631999999999998</v>
      </c>
      <c r="I267" s="22">
        <v>2</v>
      </c>
      <c r="J267" s="22" t="s">
        <v>407</v>
      </c>
      <c r="K267" s="23">
        <v>41937</v>
      </c>
      <c r="L267" s="24" t="s">
        <v>409</v>
      </c>
      <c r="M267" s="39">
        <v>3.4586800000000002</v>
      </c>
      <c r="N267" s="47">
        <v>3.8922099999999999</v>
      </c>
      <c r="O267" s="47">
        <v>1.30237</v>
      </c>
      <c r="P267" s="47">
        <v>132.93</v>
      </c>
      <c r="Q267" s="47">
        <v>291.7</v>
      </c>
      <c r="R267" s="29">
        <f t="shared" si="16"/>
        <v>0.22353903393418437</v>
      </c>
      <c r="S267" s="47">
        <v>10419.299999999999</v>
      </c>
      <c r="T267" s="47">
        <f t="shared" si="17"/>
        <v>8.3546892039258456</v>
      </c>
      <c r="U267" s="47">
        <v>680.43</v>
      </c>
      <c r="V267" s="29">
        <f t="shared" si="18"/>
        <v>0.5456010648534223</v>
      </c>
      <c r="W267" s="47">
        <v>0</v>
      </c>
      <c r="X267" s="29">
        <f t="shared" si="19"/>
        <v>0</v>
      </c>
      <c r="Y267" s="26"/>
      <c r="Z267" s="27" t="e">
        <f>#REF!/1000</f>
        <v>#REF!</v>
      </c>
      <c r="AA267" s="27" t="e">
        <f>#REF!/1000</f>
        <v>#REF!</v>
      </c>
      <c r="AB267" s="27" t="e">
        <f>#REF!/1000</f>
        <v>#REF!</v>
      </c>
      <c r="AC267" s="27" t="e">
        <f>#REF!/1000</f>
        <v>#REF!</v>
      </c>
      <c r="AE267" s="18" t="e">
        <f>#REF!/1000</f>
        <v>#REF!</v>
      </c>
      <c r="AF267" s="18" t="e">
        <f>#REF!/1000</f>
        <v>#REF!</v>
      </c>
      <c r="AG267" s="18" t="e">
        <f>#REF!/1000</f>
        <v>#REF!</v>
      </c>
      <c r="AH267" s="18" t="e">
        <f>#REF!/1000</f>
        <v>#REF!</v>
      </c>
    </row>
    <row r="268" spans="1:34" s="28" customFormat="1">
      <c r="A268" s="19" t="s">
        <v>434</v>
      </c>
      <c r="B268" s="19">
        <v>555</v>
      </c>
      <c r="C268" s="19">
        <v>2014</v>
      </c>
      <c r="D268" s="19">
        <v>100</v>
      </c>
      <c r="E268" s="19" t="s">
        <v>165</v>
      </c>
      <c r="F268" s="20">
        <v>0</v>
      </c>
      <c r="G268" s="20">
        <v>10362</v>
      </c>
      <c r="H268" s="21">
        <v>10.36</v>
      </c>
      <c r="I268" s="22">
        <v>2</v>
      </c>
      <c r="J268" s="22" t="s">
        <v>407</v>
      </c>
      <c r="K268" s="23">
        <v>41937</v>
      </c>
      <c r="L268" s="24" t="s">
        <v>409</v>
      </c>
      <c r="M268" s="39">
        <v>2.6240299999999999</v>
      </c>
      <c r="N268" s="47">
        <v>4.2821100000000003</v>
      </c>
      <c r="O268" s="47">
        <v>1.1990000000000001</v>
      </c>
      <c r="P268" s="47">
        <v>0</v>
      </c>
      <c r="Q268" s="47">
        <v>29.7</v>
      </c>
      <c r="R268" s="29">
        <f t="shared" si="16"/>
        <v>4.0954219525648095E-2</v>
      </c>
      <c r="S268" s="47">
        <v>45.23</v>
      </c>
      <c r="T268" s="47">
        <f t="shared" si="17"/>
        <v>0.12473800330943187</v>
      </c>
      <c r="U268" s="47">
        <v>65.569999999999993</v>
      </c>
      <c r="V268" s="29">
        <f t="shared" si="18"/>
        <v>0.18083287369001652</v>
      </c>
      <c r="W268" s="47">
        <v>0</v>
      </c>
      <c r="X268" s="29">
        <f t="shared" si="19"/>
        <v>0</v>
      </c>
      <c r="Y268" s="26"/>
      <c r="Z268" s="27" t="e">
        <f>#REF!/1000</f>
        <v>#REF!</v>
      </c>
      <c r="AA268" s="27" t="e">
        <f>#REF!/1000</f>
        <v>#REF!</v>
      </c>
      <c r="AB268" s="27" t="e">
        <f>#REF!/1000</f>
        <v>#REF!</v>
      </c>
      <c r="AC268" s="27" t="e">
        <f>#REF!/1000</f>
        <v>#REF!</v>
      </c>
      <c r="AE268" s="18" t="e">
        <f>#REF!/1000</f>
        <v>#REF!</v>
      </c>
      <c r="AF268" s="18" t="e">
        <f>#REF!/1000</f>
        <v>#REF!</v>
      </c>
      <c r="AG268" s="18" t="e">
        <f>#REF!/1000</f>
        <v>#REF!</v>
      </c>
      <c r="AH268" s="18" t="e">
        <f>#REF!/1000</f>
        <v>#REF!</v>
      </c>
    </row>
    <row r="269" spans="1:34" s="17" customFormat="1">
      <c r="A269" s="7" t="s">
        <v>455</v>
      </c>
      <c r="B269" s="7">
        <v>629</v>
      </c>
      <c r="C269" s="7">
        <v>210</v>
      </c>
      <c r="D269" s="7">
        <v>201</v>
      </c>
      <c r="E269" s="7" t="s">
        <v>166</v>
      </c>
      <c r="F269" s="8">
        <v>44418</v>
      </c>
      <c r="G269" s="8">
        <v>9848</v>
      </c>
      <c r="H269" s="9">
        <v>34.57</v>
      </c>
      <c r="I269" s="10">
        <v>4</v>
      </c>
      <c r="J269" s="10" t="s">
        <v>406</v>
      </c>
      <c r="K269" s="11">
        <v>41940</v>
      </c>
      <c r="L269" s="12" t="s">
        <v>409</v>
      </c>
      <c r="M269" s="34">
        <v>2.5796399999999999</v>
      </c>
      <c r="N269" s="29">
        <v>8.6905999999999999</v>
      </c>
      <c r="O269" s="29">
        <v>1.15564</v>
      </c>
      <c r="P269" s="29">
        <v>22.55</v>
      </c>
      <c r="Q269" s="29">
        <v>1.88</v>
      </c>
      <c r="R269" s="29">
        <f t="shared" si="16"/>
        <v>1.9414025372949298E-2</v>
      </c>
      <c r="S269" s="29">
        <v>102.05</v>
      </c>
      <c r="T269" s="29">
        <f t="shared" si="17"/>
        <v>8.434232819537997E-2</v>
      </c>
      <c r="U269" s="29">
        <v>50.69</v>
      </c>
      <c r="V269" s="29">
        <f t="shared" si="18"/>
        <v>4.1894293152609612E-2</v>
      </c>
      <c r="W269" s="29">
        <v>0</v>
      </c>
      <c r="X269" s="29">
        <f t="shared" si="19"/>
        <v>0</v>
      </c>
      <c r="Y269" s="15"/>
      <c r="Z269" s="16" t="e">
        <f>#REF!/1000</f>
        <v>#REF!</v>
      </c>
      <c r="AA269" s="16" t="e">
        <f>#REF!/1000</f>
        <v>#REF!</v>
      </c>
      <c r="AB269" s="16" t="e">
        <f>#REF!/1000</f>
        <v>#REF!</v>
      </c>
      <c r="AC269" s="16" t="e">
        <f>#REF!/1000</f>
        <v>#REF!</v>
      </c>
      <c r="AE269" s="18" t="e">
        <f>#REF!/1000</f>
        <v>#REF!</v>
      </c>
      <c r="AF269" s="18" t="e">
        <f>#REF!/1000</f>
        <v>#REF!</v>
      </c>
      <c r="AG269" s="18" t="e">
        <f>#REF!/1000</f>
        <v>#REF!</v>
      </c>
      <c r="AH269" s="18" t="e">
        <f>#REF!/1000</f>
        <v>#REF!</v>
      </c>
    </row>
    <row r="270" spans="1:34" s="17" customFormat="1">
      <c r="A270" s="7" t="s">
        <v>455</v>
      </c>
      <c r="B270" s="7">
        <v>629</v>
      </c>
      <c r="C270" s="7">
        <v>210</v>
      </c>
      <c r="D270" s="7">
        <v>201</v>
      </c>
      <c r="E270" s="7" t="s">
        <v>166</v>
      </c>
      <c r="F270" s="8">
        <v>9848</v>
      </c>
      <c r="G270" s="8">
        <v>44418</v>
      </c>
      <c r="H270" s="9">
        <v>34.57</v>
      </c>
      <c r="I270" s="10">
        <v>4</v>
      </c>
      <c r="J270" s="10" t="s">
        <v>405</v>
      </c>
      <c r="K270" s="11">
        <v>41940</v>
      </c>
      <c r="L270" s="12" t="s">
        <v>409</v>
      </c>
      <c r="M270" s="34">
        <v>2.3214999999999999</v>
      </c>
      <c r="N270" s="29">
        <v>6.6127799999999999</v>
      </c>
      <c r="O270" s="29">
        <v>1.1454899999999999</v>
      </c>
      <c r="P270" s="29">
        <v>20.74</v>
      </c>
      <c r="Q270" s="29">
        <v>1.0900000000000001</v>
      </c>
      <c r="R270" s="29">
        <f t="shared" si="16"/>
        <v>1.7591636018017276E-2</v>
      </c>
      <c r="S270" s="29">
        <v>0</v>
      </c>
      <c r="T270" s="29">
        <f t="shared" si="17"/>
        <v>0</v>
      </c>
      <c r="U270" s="29">
        <v>12.87</v>
      </c>
      <c r="V270" s="29">
        <f t="shared" si="18"/>
        <v>1.0636803173684862E-2</v>
      </c>
      <c r="W270" s="29">
        <v>0</v>
      </c>
      <c r="X270" s="29">
        <f t="shared" si="19"/>
        <v>0</v>
      </c>
      <c r="Y270" s="15"/>
      <c r="Z270" s="16" t="e">
        <f>#REF!/1000</f>
        <v>#REF!</v>
      </c>
      <c r="AA270" s="16" t="e">
        <f>#REF!/1000</f>
        <v>#REF!</v>
      </c>
      <c r="AB270" s="16" t="e">
        <f>#REF!/1000</f>
        <v>#REF!</v>
      </c>
      <c r="AC270" s="16" t="e">
        <f>#REF!/1000</f>
        <v>#REF!</v>
      </c>
      <c r="AE270" s="18" t="e">
        <f>#REF!/1000</f>
        <v>#REF!</v>
      </c>
      <c r="AF270" s="18" t="e">
        <f>#REF!/1000</f>
        <v>#REF!</v>
      </c>
      <c r="AG270" s="18" t="e">
        <f>#REF!/1000</f>
        <v>#REF!</v>
      </c>
      <c r="AH270" s="18" t="e">
        <f>#REF!/1000</f>
        <v>#REF!</v>
      </c>
    </row>
    <row r="271" spans="1:34" s="17" customFormat="1">
      <c r="A271" s="7" t="s">
        <v>455</v>
      </c>
      <c r="B271" s="7">
        <v>629</v>
      </c>
      <c r="C271" s="7">
        <v>210</v>
      </c>
      <c r="D271" s="7">
        <v>202</v>
      </c>
      <c r="E271" s="7" t="s">
        <v>167</v>
      </c>
      <c r="F271" s="8">
        <v>60602</v>
      </c>
      <c r="G271" s="8">
        <v>44418</v>
      </c>
      <c r="H271" s="9">
        <v>16.184000000000001</v>
      </c>
      <c r="I271" s="10">
        <v>4</v>
      </c>
      <c r="J271" s="10" t="s">
        <v>406</v>
      </c>
      <c r="K271" s="11">
        <v>41940</v>
      </c>
      <c r="L271" s="12" t="s">
        <v>409</v>
      </c>
      <c r="M271" s="34">
        <v>1.92397</v>
      </c>
      <c r="N271" s="29">
        <v>4.6187300000000002</v>
      </c>
      <c r="O271" s="29">
        <v>1.2091000000000001</v>
      </c>
      <c r="P271" s="29">
        <v>17.89</v>
      </c>
      <c r="Q271" s="29">
        <v>5.65</v>
      </c>
      <c r="R271" s="29">
        <f t="shared" si="16"/>
        <v>3.6570510557164038E-2</v>
      </c>
      <c r="S271" s="29">
        <v>0</v>
      </c>
      <c r="T271" s="29">
        <f t="shared" si="17"/>
        <v>0</v>
      </c>
      <c r="U271" s="29">
        <v>26.98</v>
      </c>
      <c r="V271" s="29">
        <f t="shared" si="18"/>
        <v>4.7630817032695422E-2</v>
      </c>
      <c r="W271" s="29">
        <v>0</v>
      </c>
      <c r="X271" s="29">
        <f t="shared" si="19"/>
        <v>0</v>
      </c>
      <c r="Y271" s="15"/>
      <c r="Z271" s="16" t="e">
        <f>#REF!/1000</f>
        <v>#REF!</v>
      </c>
      <c r="AA271" s="16" t="e">
        <f>#REF!/1000</f>
        <v>#REF!</v>
      </c>
      <c r="AB271" s="16" t="e">
        <f>#REF!/1000</f>
        <v>#REF!</v>
      </c>
      <c r="AC271" s="16" t="e">
        <f>#REF!/1000</f>
        <v>#REF!</v>
      </c>
      <c r="AE271" s="18" t="e">
        <f>#REF!/1000</f>
        <v>#REF!</v>
      </c>
      <c r="AF271" s="18" t="e">
        <f>#REF!/1000</f>
        <v>#REF!</v>
      </c>
      <c r="AG271" s="18" t="e">
        <f>#REF!/1000</f>
        <v>#REF!</v>
      </c>
      <c r="AH271" s="18" t="e">
        <f>#REF!/1000</f>
        <v>#REF!</v>
      </c>
    </row>
    <row r="272" spans="1:34" s="17" customFormat="1">
      <c r="A272" s="7" t="s">
        <v>455</v>
      </c>
      <c r="B272" s="7">
        <v>629</v>
      </c>
      <c r="C272" s="7">
        <v>210</v>
      </c>
      <c r="D272" s="7">
        <v>202</v>
      </c>
      <c r="E272" s="7" t="s">
        <v>167</v>
      </c>
      <c r="F272" s="8">
        <v>44418</v>
      </c>
      <c r="G272" s="8">
        <v>60602</v>
      </c>
      <c r="H272" s="9">
        <v>16.184000000000001</v>
      </c>
      <c r="I272" s="10">
        <v>4</v>
      </c>
      <c r="J272" s="10" t="s">
        <v>405</v>
      </c>
      <c r="K272" s="11">
        <v>41940</v>
      </c>
      <c r="L272" s="12" t="s">
        <v>409</v>
      </c>
      <c r="M272" s="34">
        <v>1.87443</v>
      </c>
      <c r="N272" s="29">
        <v>4.4076899999999997</v>
      </c>
      <c r="O272" s="29">
        <v>1.21</v>
      </c>
      <c r="P272" s="29">
        <v>12.36</v>
      </c>
      <c r="Q272" s="29">
        <v>2.94</v>
      </c>
      <c r="R272" s="29">
        <f t="shared" si="16"/>
        <v>2.4415648612386126E-2</v>
      </c>
      <c r="S272" s="29">
        <v>0</v>
      </c>
      <c r="T272" s="29">
        <f t="shared" si="17"/>
        <v>0</v>
      </c>
      <c r="U272" s="29">
        <v>10.23</v>
      </c>
      <c r="V272" s="29">
        <f t="shared" si="18"/>
        <v>1.8060165242567615E-2</v>
      </c>
      <c r="W272" s="29">
        <v>0</v>
      </c>
      <c r="X272" s="29">
        <f t="shared" si="19"/>
        <v>0</v>
      </c>
      <c r="Y272" s="15"/>
      <c r="Z272" s="16" t="e">
        <f>#REF!/1000</f>
        <v>#REF!</v>
      </c>
      <c r="AA272" s="16" t="e">
        <f>#REF!/1000</f>
        <v>#REF!</v>
      </c>
      <c r="AB272" s="16" t="e">
        <f>#REF!/1000</f>
        <v>#REF!</v>
      </c>
      <c r="AC272" s="16" t="e">
        <f>#REF!/1000</f>
        <v>#REF!</v>
      </c>
      <c r="AE272" s="18" t="e">
        <f>#REF!/1000</f>
        <v>#REF!</v>
      </c>
      <c r="AF272" s="18" t="e">
        <f>#REF!/1000</f>
        <v>#REF!</v>
      </c>
      <c r="AG272" s="18" t="e">
        <f>#REF!/1000</f>
        <v>#REF!</v>
      </c>
      <c r="AH272" s="18" t="e">
        <f>#REF!/1000</f>
        <v>#REF!</v>
      </c>
    </row>
    <row r="273" spans="1:34" s="17" customFormat="1">
      <c r="A273" s="7" t="s">
        <v>455</v>
      </c>
      <c r="B273" s="7">
        <v>629</v>
      </c>
      <c r="C273" s="7">
        <v>210</v>
      </c>
      <c r="D273" s="7">
        <v>203</v>
      </c>
      <c r="E273" s="7" t="s">
        <v>168</v>
      </c>
      <c r="F273" s="8">
        <v>60602</v>
      </c>
      <c r="G273" s="8">
        <v>94048</v>
      </c>
      <c r="H273" s="9">
        <v>33.445999999999998</v>
      </c>
      <c r="I273" s="10">
        <v>2</v>
      </c>
      <c r="J273" s="10" t="s">
        <v>407</v>
      </c>
      <c r="K273" s="11">
        <v>41940</v>
      </c>
      <c r="L273" s="12" t="s">
        <v>409</v>
      </c>
      <c r="M273" s="34">
        <v>2.09755</v>
      </c>
      <c r="N273" s="29">
        <v>4.14229</v>
      </c>
      <c r="O273" s="29">
        <v>1.1661244377811082</v>
      </c>
      <c r="P273" s="29">
        <v>2.75</v>
      </c>
      <c r="Q273" s="29">
        <v>0</v>
      </c>
      <c r="R273" s="29">
        <f t="shared" si="16"/>
        <v>2.3492025525153554E-3</v>
      </c>
      <c r="S273" s="29">
        <v>3.27</v>
      </c>
      <c r="T273" s="29">
        <f t="shared" si="17"/>
        <v>2.7934153988091676E-3</v>
      </c>
      <c r="U273" s="29">
        <v>51.64</v>
      </c>
      <c r="V273" s="29">
        <f t="shared" si="18"/>
        <v>4.4113752658870159E-2</v>
      </c>
      <c r="W273" s="29">
        <v>0</v>
      </c>
      <c r="X273" s="29">
        <f t="shared" si="19"/>
        <v>0</v>
      </c>
      <c r="Y273" s="15"/>
      <c r="Z273" s="16" t="e">
        <f>#REF!/1000</f>
        <v>#REF!</v>
      </c>
      <c r="AA273" s="16" t="e">
        <f>#REF!/1000</f>
        <v>#REF!</v>
      </c>
      <c r="AB273" s="16" t="e">
        <f>#REF!/1000</f>
        <v>#REF!</v>
      </c>
      <c r="AC273" s="16" t="e">
        <f>#REF!/1000</f>
        <v>#REF!</v>
      </c>
      <c r="AE273" s="18" t="e">
        <f>#REF!/1000</f>
        <v>#REF!</v>
      </c>
      <c r="AF273" s="18" t="e">
        <f>#REF!/1000</f>
        <v>#REF!</v>
      </c>
      <c r="AG273" s="18" t="e">
        <f>#REF!/1000</f>
        <v>#REF!</v>
      </c>
      <c r="AH273" s="18" t="e">
        <f>#REF!/1000</f>
        <v>#REF!</v>
      </c>
    </row>
    <row r="274" spans="1:34" s="28" customFormat="1">
      <c r="A274" s="19" t="s">
        <v>455</v>
      </c>
      <c r="B274" s="19">
        <v>629</v>
      </c>
      <c r="C274" s="19">
        <v>228</v>
      </c>
      <c r="D274" s="19">
        <v>202</v>
      </c>
      <c r="E274" s="19" t="s">
        <v>169</v>
      </c>
      <c r="F274" s="20">
        <v>56884</v>
      </c>
      <c r="G274" s="20">
        <v>85034</v>
      </c>
      <c r="H274" s="21">
        <v>28.15</v>
      </c>
      <c r="I274" s="22">
        <v>2</v>
      </c>
      <c r="J274" s="22" t="s">
        <v>407</v>
      </c>
      <c r="K274" s="23">
        <v>41941</v>
      </c>
      <c r="L274" s="24" t="s">
        <v>409</v>
      </c>
      <c r="M274" s="39">
        <v>2.25901</v>
      </c>
      <c r="N274" s="47">
        <v>5.7021100000000002</v>
      </c>
      <c r="O274" s="47">
        <v>1.14225</v>
      </c>
      <c r="P274" s="47">
        <v>0</v>
      </c>
      <c r="Q274" s="47">
        <v>0</v>
      </c>
      <c r="R274" s="29">
        <f t="shared" si="16"/>
        <v>0</v>
      </c>
      <c r="S274" s="47">
        <v>0</v>
      </c>
      <c r="T274" s="47">
        <f t="shared" si="17"/>
        <v>0</v>
      </c>
      <c r="U274" s="47">
        <v>321.63</v>
      </c>
      <c r="V274" s="29">
        <f t="shared" si="18"/>
        <v>0.32644506470438978</v>
      </c>
      <c r="W274" s="47">
        <v>0</v>
      </c>
      <c r="X274" s="29">
        <f t="shared" si="19"/>
        <v>0</v>
      </c>
      <c r="Y274" s="26"/>
      <c r="Z274" s="27" t="e">
        <f>#REF!/1000</f>
        <v>#REF!</v>
      </c>
      <c r="AA274" s="27" t="e">
        <f>#REF!/1000</f>
        <v>#REF!</v>
      </c>
      <c r="AB274" s="27" t="e">
        <f>#REF!/1000</f>
        <v>#REF!</v>
      </c>
      <c r="AC274" s="27" t="e">
        <f>#REF!/1000</f>
        <v>#REF!</v>
      </c>
      <c r="AE274" s="18" t="e">
        <f>#REF!/1000</f>
        <v>#REF!</v>
      </c>
      <c r="AF274" s="18" t="e">
        <f>#REF!/1000</f>
        <v>#REF!</v>
      </c>
      <c r="AG274" s="18" t="e">
        <f>#REF!/1000</f>
        <v>#REF!</v>
      </c>
      <c r="AH274" s="18" t="e">
        <f>#REF!/1000</f>
        <v>#REF!</v>
      </c>
    </row>
    <row r="275" spans="1:34" s="28" customFormat="1">
      <c r="A275" s="19" t="s">
        <v>455</v>
      </c>
      <c r="B275" s="19">
        <v>629</v>
      </c>
      <c r="C275" s="19">
        <v>228</v>
      </c>
      <c r="D275" s="19">
        <v>203</v>
      </c>
      <c r="E275" s="19" t="s">
        <v>170</v>
      </c>
      <c r="F275" s="20">
        <v>87884</v>
      </c>
      <c r="G275" s="20">
        <v>85034</v>
      </c>
      <c r="H275" s="21">
        <v>2.85</v>
      </c>
      <c r="I275" s="22">
        <v>4</v>
      </c>
      <c r="J275" s="22" t="s">
        <v>406</v>
      </c>
      <c r="K275" s="23">
        <v>41940</v>
      </c>
      <c r="L275" s="24" t="s">
        <v>409</v>
      </c>
      <c r="M275" s="39">
        <v>3.2326000000000001</v>
      </c>
      <c r="N275" s="47">
        <v>5.0659700000000001</v>
      </c>
      <c r="O275" s="47">
        <v>0.93915999999999999</v>
      </c>
      <c r="P275" s="47">
        <v>0</v>
      </c>
      <c r="Q275" s="47">
        <v>0</v>
      </c>
      <c r="R275" s="29">
        <f t="shared" si="16"/>
        <v>0</v>
      </c>
      <c r="S275" s="47">
        <v>0</v>
      </c>
      <c r="T275" s="47">
        <f t="shared" si="17"/>
        <v>0</v>
      </c>
      <c r="U275" s="47">
        <v>14.83</v>
      </c>
      <c r="V275" s="29">
        <f t="shared" si="18"/>
        <v>0.14867167919799498</v>
      </c>
      <c r="W275" s="47">
        <v>0</v>
      </c>
      <c r="X275" s="29">
        <f t="shared" si="19"/>
        <v>0</v>
      </c>
      <c r="Y275" s="26"/>
      <c r="Z275" s="27" t="e">
        <f>#REF!/1000</f>
        <v>#REF!</v>
      </c>
      <c r="AA275" s="27" t="e">
        <f>#REF!/1000</f>
        <v>#REF!</v>
      </c>
      <c r="AB275" s="27" t="e">
        <f>#REF!/1000</f>
        <v>#REF!</v>
      </c>
      <c r="AC275" s="27" t="e">
        <f>#REF!/1000</f>
        <v>#REF!</v>
      </c>
      <c r="AE275" s="18" t="e">
        <f>#REF!/1000</f>
        <v>#REF!</v>
      </c>
      <c r="AF275" s="18" t="e">
        <f>#REF!/1000</f>
        <v>#REF!</v>
      </c>
      <c r="AG275" s="18" t="e">
        <f>#REF!/1000</f>
        <v>#REF!</v>
      </c>
      <c r="AH275" s="18" t="e">
        <f>#REF!/1000</f>
        <v>#REF!</v>
      </c>
    </row>
    <row r="276" spans="1:34" s="28" customFormat="1">
      <c r="A276" s="19" t="s">
        <v>455</v>
      </c>
      <c r="B276" s="19">
        <v>629</v>
      </c>
      <c r="C276" s="19">
        <v>228</v>
      </c>
      <c r="D276" s="19">
        <v>203</v>
      </c>
      <c r="E276" s="19" t="s">
        <v>170</v>
      </c>
      <c r="F276" s="20">
        <v>85034</v>
      </c>
      <c r="G276" s="20">
        <v>87884</v>
      </c>
      <c r="H276" s="21">
        <v>2.85</v>
      </c>
      <c r="I276" s="22">
        <v>4</v>
      </c>
      <c r="J276" s="22" t="s">
        <v>405</v>
      </c>
      <c r="K276" s="23">
        <v>41940</v>
      </c>
      <c r="L276" s="24" t="s">
        <v>409</v>
      </c>
      <c r="M276" s="39">
        <v>3.5474999999999999</v>
      </c>
      <c r="N276" s="47">
        <v>5.2904999999999998</v>
      </c>
      <c r="O276" s="47">
        <v>0.92408299999999999</v>
      </c>
      <c r="P276" s="47">
        <v>3.51</v>
      </c>
      <c r="Q276" s="47">
        <v>0</v>
      </c>
      <c r="R276" s="29">
        <f t="shared" si="16"/>
        <v>3.5187969924812025E-2</v>
      </c>
      <c r="S276" s="47">
        <v>0</v>
      </c>
      <c r="T276" s="47">
        <f t="shared" si="17"/>
        <v>0</v>
      </c>
      <c r="U276" s="47">
        <v>0</v>
      </c>
      <c r="V276" s="29">
        <f t="shared" si="18"/>
        <v>0</v>
      </c>
      <c r="W276" s="47">
        <v>0</v>
      </c>
      <c r="X276" s="29">
        <f t="shared" si="19"/>
        <v>0</v>
      </c>
      <c r="Y276" s="26"/>
      <c r="Z276" s="27" t="e">
        <f>#REF!/1000</f>
        <v>#REF!</v>
      </c>
      <c r="AA276" s="27" t="e">
        <f>#REF!/1000</f>
        <v>#REF!</v>
      </c>
      <c r="AB276" s="27" t="e">
        <f>#REF!/1000</f>
        <v>#REF!</v>
      </c>
      <c r="AC276" s="27" t="e">
        <f>#REF!/1000</f>
        <v>#REF!</v>
      </c>
      <c r="AE276" s="18" t="e">
        <f>#REF!/1000</f>
        <v>#REF!</v>
      </c>
      <c r="AF276" s="18" t="e">
        <f>#REF!/1000</f>
        <v>#REF!</v>
      </c>
      <c r="AG276" s="18" t="e">
        <f>#REF!/1000</f>
        <v>#REF!</v>
      </c>
      <c r="AH276" s="18" t="e">
        <f>#REF!/1000</f>
        <v>#REF!</v>
      </c>
    </row>
    <row r="277" spans="1:34" s="28" customFormat="1">
      <c r="A277" s="19" t="s">
        <v>455</v>
      </c>
      <c r="B277" s="19">
        <v>629</v>
      </c>
      <c r="C277" s="19">
        <v>2038</v>
      </c>
      <c r="D277" s="19">
        <v>200</v>
      </c>
      <c r="E277" s="19" t="s">
        <v>171</v>
      </c>
      <c r="F277" s="20">
        <v>10446</v>
      </c>
      <c r="G277" s="20">
        <v>30566</v>
      </c>
      <c r="H277" s="21">
        <v>20.12</v>
      </c>
      <c r="I277" s="22">
        <v>4</v>
      </c>
      <c r="J277" s="22" t="s">
        <v>405</v>
      </c>
      <c r="K277" s="23">
        <v>41941</v>
      </c>
      <c r="L277" s="24" t="s">
        <v>409</v>
      </c>
      <c r="M277" s="39">
        <v>2.7240799999999998</v>
      </c>
      <c r="N277" s="47">
        <v>5.8958399999999997</v>
      </c>
      <c r="O277" s="47">
        <v>1.1140300000000001</v>
      </c>
      <c r="P277" s="47">
        <v>144.38999999999999</v>
      </c>
      <c r="Q277" s="47">
        <v>8.6750000000000007</v>
      </c>
      <c r="R277" s="29">
        <f t="shared" si="16"/>
        <v>0.21120065322351605</v>
      </c>
      <c r="S277" s="47">
        <v>0</v>
      </c>
      <c r="T277" s="47">
        <f t="shared" si="17"/>
        <v>0</v>
      </c>
      <c r="U277" s="47">
        <v>18.654</v>
      </c>
      <c r="V277" s="29">
        <f t="shared" si="18"/>
        <v>2.6489633626810564E-2</v>
      </c>
      <c r="W277" s="47">
        <v>0</v>
      </c>
      <c r="X277" s="29">
        <f t="shared" si="19"/>
        <v>0</v>
      </c>
      <c r="Y277" s="26"/>
      <c r="Z277" s="27" t="e">
        <f>#REF!/1000</f>
        <v>#REF!</v>
      </c>
      <c r="AA277" s="27" t="e">
        <f>#REF!/1000</f>
        <v>#REF!</v>
      </c>
      <c r="AB277" s="27" t="e">
        <f>#REF!/1000</f>
        <v>#REF!</v>
      </c>
      <c r="AC277" s="27" t="e">
        <f>#REF!/1000</f>
        <v>#REF!</v>
      </c>
      <c r="AE277" s="18" t="e">
        <f>#REF!/1000</f>
        <v>#REF!</v>
      </c>
      <c r="AF277" s="18" t="e">
        <f>#REF!/1000</f>
        <v>#REF!</v>
      </c>
      <c r="AG277" s="18" t="e">
        <f>#REF!/1000</f>
        <v>#REF!</v>
      </c>
      <c r="AH277" s="18" t="e">
        <f>#REF!/1000</f>
        <v>#REF!</v>
      </c>
    </row>
    <row r="278" spans="1:34" s="28" customFormat="1">
      <c r="A278" s="19" t="s">
        <v>455</v>
      </c>
      <c r="B278" s="19">
        <v>629</v>
      </c>
      <c r="C278" s="19">
        <v>2038</v>
      </c>
      <c r="D278" s="19">
        <v>200</v>
      </c>
      <c r="E278" s="19" t="s">
        <v>171</v>
      </c>
      <c r="F278" s="20">
        <v>30566</v>
      </c>
      <c r="G278" s="20">
        <v>10446</v>
      </c>
      <c r="H278" s="21">
        <v>20.12</v>
      </c>
      <c r="I278" s="22">
        <v>4</v>
      </c>
      <c r="J278" s="22" t="s">
        <v>406</v>
      </c>
      <c r="K278" s="23">
        <v>41941</v>
      </c>
      <c r="L278" s="24" t="s">
        <v>409</v>
      </c>
      <c r="M278" s="39">
        <v>3.4761700000000002</v>
      </c>
      <c r="N278" s="47">
        <v>5.6283700000000003</v>
      </c>
      <c r="O278" s="47">
        <v>1.0823799999999999</v>
      </c>
      <c r="P278" s="47">
        <v>493.46</v>
      </c>
      <c r="Q278" s="47">
        <v>0</v>
      </c>
      <c r="R278" s="29">
        <f t="shared" si="16"/>
        <v>0.70073842658335694</v>
      </c>
      <c r="S278" s="47">
        <v>399.91</v>
      </c>
      <c r="T278" s="47">
        <f t="shared" si="17"/>
        <v>0.56789264413518892</v>
      </c>
      <c r="U278" s="47">
        <v>274.93</v>
      </c>
      <c r="V278" s="29">
        <f t="shared" si="18"/>
        <v>0.39041465492757738</v>
      </c>
      <c r="W278" s="47">
        <v>0</v>
      </c>
      <c r="X278" s="29">
        <f t="shared" si="19"/>
        <v>0</v>
      </c>
      <c r="Y278" s="26"/>
      <c r="Z278" s="27" t="e">
        <f>#REF!/1000</f>
        <v>#REF!</v>
      </c>
      <c r="AA278" s="27" t="e">
        <f>#REF!/1000</f>
        <v>#REF!</v>
      </c>
      <c r="AB278" s="27" t="e">
        <f>#REF!/1000</f>
        <v>#REF!</v>
      </c>
      <c r="AC278" s="27" t="e">
        <f>#REF!/1000</f>
        <v>#REF!</v>
      </c>
      <c r="AE278" s="18" t="e">
        <f>#REF!/1000</f>
        <v>#REF!</v>
      </c>
      <c r="AF278" s="18" t="e">
        <f>#REF!/1000</f>
        <v>#REF!</v>
      </c>
      <c r="AG278" s="18" t="e">
        <f>#REF!/1000</f>
        <v>#REF!</v>
      </c>
      <c r="AH278" s="18" t="e">
        <f>#REF!/1000</f>
        <v>#REF!</v>
      </c>
    </row>
    <row r="279" spans="1:34" s="28" customFormat="1">
      <c r="A279" s="19" t="s">
        <v>455</v>
      </c>
      <c r="B279" s="19">
        <v>629</v>
      </c>
      <c r="C279" s="19">
        <v>2097</v>
      </c>
      <c r="D279" s="19">
        <v>100</v>
      </c>
      <c r="E279" s="19" t="s">
        <v>172</v>
      </c>
      <c r="F279" s="20">
        <v>0</v>
      </c>
      <c r="G279" s="20">
        <v>31500</v>
      </c>
      <c r="H279" s="21">
        <v>31.5</v>
      </c>
      <c r="I279" s="22">
        <v>2</v>
      </c>
      <c r="J279" s="22" t="s">
        <v>407</v>
      </c>
      <c r="K279" s="23">
        <v>41940</v>
      </c>
      <c r="L279" s="24" t="s">
        <v>409</v>
      </c>
      <c r="M279" s="39">
        <v>2.3927</v>
      </c>
      <c r="N279" s="47">
        <v>4.20526</v>
      </c>
      <c r="O279" s="47">
        <v>1.16195</v>
      </c>
      <c r="P279" s="47">
        <v>2.09</v>
      </c>
      <c r="Q279" s="47">
        <v>14.1</v>
      </c>
      <c r="R279" s="29">
        <f t="shared" si="16"/>
        <v>8.2902494331065762E-3</v>
      </c>
      <c r="S279" s="47">
        <v>83.27</v>
      </c>
      <c r="T279" s="47">
        <f t="shared" si="17"/>
        <v>7.5528344671201814E-2</v>
      </c>
      <c r="U279" s="47">
        <v>147.33000000000001</v>
      </c>
      <c r="V279" s="29">
        <f t="shared" si="18"/>
        <v>0.13363265306122449</v>
      </c>
      <c r="W279" s="47">
        <v>0</v>
      </c>
      <c r="X279" s="29">
        <f t="shared" si="19"/>
        <v>0</v>
      </c>
      <c r="Y279" s="26"/>
      <c r="Z279" s="27" t="e">
        <f>#REF!/1000</f>
        <v>#REF!</v>
      </c>
      <c r="AA279" s="27" t="e">
        <f>#REF!/1000</f>
        <v>#REF!</v>
      </c>
      <c r="AB279" s="27" t="e">
        <f>#REF!/1000</f>
        <v>#REF!</v>
      </c>
      <c r="AC279" s="27" t="e">
        <f>#REF!/1000</f>
        <v>#REF!</v>
      </c>
      <c r="AE279" s="18" t="e">
        <f>#REF!/1000</f>
        <v>#REF!</v>
      </c>
      <c r="AF279" s="18" t="e">
        <f>#REF!/1000</f>
        <v>#REF!</v>
      </c>
      <c r="AG279" s="18" t="e">
        <f>#REF!/1000</f>
        <v>#REF!</v>
      </c>
      <c r="AH279" s="18" t="e">
        <f>#REF!/1000</f>
        <v>#REF!</v>
      </c>
    </row>
    <row r="280" spans="1:34" s="17" customFormat="1">
      <c r="A280" s="7" t="s">
        <v>455</v>
      </c>
      <c r="B280" s="7">
        <v>629</v>
      </c>
      <c r="C280" s="7">
        <v>2146</v>
      </c>
      <c r="D280" s="7">
        <v>100</v>
      </c>
      <c r="E280" s="7" t="s">
        <v>173</v>
      </c>
      <c r="F280" s="8">
        <v>0</v>
      </c>
      <c r="G280" s="8">
        <v>56646</v>
      </c>
      <c r="H280" s="9">
        <v>56.646000000000001</v>
      </c>
      <c r="I280" s="10">
        <v>2</v>
      </c>
      <c r="J280" s="10" t="s">
        <v>407</v>
      </c>
      <c r="K280" s="11">
        <v>41941</v>
      </c>
      <c r="L280" s="12" t="s">
        <v>409</v>
      </c>
      <c r="M280" s="34">
        <v>2.7802199999999999</v>
      </c>
      <c r="N280" s="29">
        <v>4.6305100000000001</v>
      </c>
      <c r="O280" s="29">
        <v>1.18465</v>
      </c>
      <c r="P280" s="29">
        <v>99.04</v>
      </c>
      <c r="Q280" s="29">
        <v>3.84</v>
      </c>
      <c r="R280" s="29">
        <f t="shared" si="16"/>
        <v>5.0922773515719187E-2</v>
      </c>
      <c r="S280" s="29">
        <v>0</v>
      </c>
      <c r="T280" s="29">
        <f t="shared" si="17"/>
        <v>0</v>
      </c>
      <c r="U280" s="29">
        <v>1593.66</v>
      </c>
      <c r="V280" s="29">
        <f t="shared" si="18"/>
        <v>0.8038192080136789</v>
      </c>
      <c r="W280" s="29">
        <v>0</v>
      </c>
      <c r="X280" s="29">
        <f t="shared" si="19"/>
        <v>0</v>
      </c>
      <c r="Y280" s="15"/>
      <c r="Z280" s="16" t="e">
        <f>#REF!/1000</f>
        <v>#REF!</v>
      </c>
      <c r="AA280" s="16" t="e">
        <f>#REF!/1000</f>
        <v>#REF!</v>
      </c>
      <c r="AB280" s="16" t="e">
        <f>#REF!/1000</f>
        <v>#REF!</v>
      </c>
      <c r="AC280" s="16" t="e">
        <f>#REF!/1000</f>
        <v>#REF!</v>
      </c>
      <c r="AE280" s="18" t="e">
        <f>#REF!/1000</f>
        <v>#REF!</v>
      </c>
      <c r="AF280" s="18" t="e">
        <f>#REF!/1000</f>
        <v>#REF!</v>
      </c>
      <c r="AG280" s="18" t="e">
        <f>#REF!/1000</f>
        <v>#REF!</v>
      </c>
      <c r="AH280" s="18" t="e">
        <f>#REF!/1000</f>
        <v>#REF!</v>
      </c>
    </row>
    <row r="281" spans="1:34" s="17" customFormat="1">
      <c r="A281" s="7" t="s">
        <v>435</v>
      </c>
      <c r="B281" s="7">
        <v>615</v>
      </c>
      <c r="C281" s="7">
        <v>214</v>
      </c>
      <c r="D281" s="7">
        <v>302</v>
      </c>
      <c r="E281" s="7" t="s">
        <v>174</v>
      </c>
      <c r="F281" s="8">
        <v>134623</v>
      </c>
      <c r="G281" s="8">
        <v>139162</v>
      </c>
      <c r="H281" s="9">
        <v>4.5389999999999997</v>
      </c>
      <c r="I281" s="10">
        <v>2</v>
      </c>
      <c r="J281" s="10" t="s">
        <v>407</v>
      </c>
      <c r="K281" s="11">
        <v>41880</v>
      </c>
      <c r="L281" s="12" t="s">
        <v>409</v>
      </c>
      <c r="M281" s="34">
        <v>3.2416399999999999</v>
      </c>
      <c r="N281" s="29">
        <v>4.0762799999999997</v>
      </c>
      <c r="O281" s="29">
        <v>1.0495099999999999</v>
      </c>
      <c r="P281" s="29">
        <v>0</v>
      </c>
      <c r="Q281" s="29">
        <v>10</v>
      </c>
      <c r="R281" s="29">
        <f t="shared" si="16"/>
        <v>3.1473263462688451E-2</v>
      </c>
      <c r="S281" s="29">
        <v>13.81</v>
      </c>
      <c r="T281" s="29">
        <f t="shared" si="17"/>
        <v>8.6929153683945506E-2</v>
      </c>
      <c r="U281" s="29">
        <v>0</v>
      </c>
      <c r="V281" s="29">
        <f t="shared" si="18"/>
        <v>0</v>
      </c>
      <c r="W281" s="29">
        <v>0</v>
      </c>
      <c r="X281" s="29">
        <f t="shared" si="19"/>
        <v>0</v>
      </c>
      <c r="Y281" s="15" t="s">
        <v>476</v>
      </c>
      <c r="Z281" s="16" t="e">
        <f>#REF!/1000</f>
        <v>#REF!</v>
      </c>
      <c r="AA281" s="16" t="e">
        <f>#REF!/1000</f>
        <v>#REF!</v>
      </c>
      <c r="AB281" s="16" t="e">
        <f>#REF!/1000</f>
        <v>#REF!</v>
      </c>
      <c r="AC281" s="16" t="e">
        <f>#REF!/1000</f>
        <v>#REF!</v>
      </c>
      <c r="AE281" s="18" t="e">
        <f>#REF!/1000</f>
        <v>#REF!</v>
      </c>
      <c r="AF281" s="18" t="e">
        <f>#REF!/1000</f>
        <v>#REF!</v>
      </c>
      <c r="AG281" s="18" t="e">
        <f>#REF!/1000</f>
        <v>#REF!</v>
      </c>
      <c r="AH281" s="18" t="e">
        <f>#REF!/1000</f>
        <v>#REF!</v>
      </c>
    </row>
    <row r="282" spans="1:34" s="17" customFormat="1">
      <c r="A282" s="7" t="s">
        <v>435</v>
      </c>
      <c r="B282" s="7">
        <v>615</v>
      </c>
      <c r="C282" s="7">
        <v>214</v>
      </c>
      <c r="D282" s="7">
        <v>303</v>
      </c>
      <c r="E282" s="7" t="s">
        <v>474</v>
      </c>
      <c r="F282" s="8">
        <v>139162</v>
      </c>
      <c r="G282" s="8">
        <v>167868</v>
      </c>
      <c r="H282" s="9">
        <v>28.706</v>
      </c>
      <c r="I282" s="10">
        <v>2</v>
      </c>
      <c r="J282" s="10" t="s">
        <v>407</v>
      </c>
      <c r="K282" s="11">
        <v>41882</v>
      </c>
      <c r="L282" s="12" t="s">
        <v>409</v>
      </c>
      <c r="M282" s="34">
        <v>2.3140200000000002</v>
      </c>
      <c r="N282" s="29">
        <v>3.9521299999999999</v>
      </c>
      <c r="O282" s="29">
        <v>1.15621</v>
      </c>
      <c r="P282" s="29">
        <v>0</v>
      </c>
      <c r="Q282" s="29">
        <v>12.6</v>
      </c>
      <c r="R282" s="29">
        <f t="shared" si="16"/>
        <v>6.2704661046471119E-3</v>
      </c>
      <c r="S282" s="29">
        <v>18.5</v>
      </c>
      <c r="T282" s="29">
        <f t="shared" si="17"/>
        <v>1.841327348190025E-2</v>
      </c>
      <c r="U282" s="29">
        <v>4</v>
      </c>
      <c r="V282" s="29">
        <f t="shared" si="18"/>
        <v>3.9812483204108651E-3</v>
      </c>
      <c r="W282" s="29">
        <v>0</v>
      </c>
      <c r="X282" s="29">
        <f t="shared" si="19"/>
        <v>0</v>
      </c>
      <c r="Y282" s="30" t="s">
        <v>477</v>
      </c>
      <c r="Z282" s="16" t="e">
        <f>#REF!/1000</f>
        <v>#REF!</v>
      </c>
      <c r="AA282" s="16" t="e">
        <f>#REF!/1000</f>
        <v>#REF!</v>
      </c>
      <c r="AB282" s="16" t="e">
        <f>#REF!/1000</f>
        <v>#REF!</v>
      </c>
      <c r="AC282" s="16" t="e">
        <f>#REF!/1000</f>
        <v>#REF!</v>
      </c>
      <c r="AE282" s="18" t="e">
        <f>#REF!/1000</f>
        <v>#REF!</v>
      </c>
      <c r="AF282" s="18" t="e">
        <f>#REF!/1000</f>
        <v>#REF!</v>
      </c>
      <c r="AG282" s="18" t="e">
        <f>#REF!/1000</f>
        <v>#REF!</v>
      </c>
      <c r="AH282" s="18" t="e">
        <f>#REF!/1000</f>
        <v>#REF!</v>
      </c>
    </row>
    <row r="283" spans="1:34" s="17" customFormat="1">
      <c r="A283" s="7" t="s">
        <v>435</v>
      </c>
      <c r="B283" s="7">
        <v>615</v>
      </c>
      <c r="C283" s="7">
        <v>214</v>
      </c>
      <c r="D283" s="7">
        <v>304</v>
      </c>
      <c r="E283" s="7" t="s">
        <v>475</v>
      </c>
      <c r="F283" s="8">
        <v>167868</v>
      </c>
      <c r="G283" s="8">
        <v>191865</v>
      </c>
      <c r="H283" s="9">
        <v>23.997</v>
      </c>
      <c r="I283" s="10">
        <v>2</v>
      </c>
      <c r="J283" s="10" t="s">
        <v>407</v>
      </c>
      <c r="K283" s="11">
        <v>41882</v>
      </c>
      <c r="L283" s="12" t="s">
        <v>409</v>
      </c>
      <c r="M283" s="34">
        <v>2.4585499999999998</v>
      </c>
      <c r="N283" s="29">
        <v>5.4093799999999996</v>
      </c>
      <c r="O283" s="29">
        <v>1.1556900000000001</v>
      </c>
      <c r="P283" s="29">
        <v>714</v>
      </c>
      <c r="Q283" s="29">
        <v>206.58</v>
      </c>
      <c r="R283" s="29">
        <f t="shared" si="16"/>
        <v>0.97308592145446771</v>
      </c>
      <c r="S283" s="29">
        <v>90.85</v>
      </c>
      <c r="T283" s="29">
        <f t="shared" si="17"/>
        <v>0.10816828294012944</v>
      </c>
      <c r="U283" s="29">
        <v>0</v>
      </c>
      <c r="V283" s="29">
        <f t="shared" si="18"/>
        <v>0</v>
      </c>
      <c r="W283" s="29">
        <v>0</v>
      </c>
      <c r="X283" s="29">
        <f t="shared" si="19"/>
        <v>0</v>
      </c>
      <c r="Y283" s="30" t="s">
        <v>477</v>
      </c>
      <c r="Z283" s="16" t="e">
        <f>#REF!/1000</f>
        <v>#REF!</v>
      </c>
      <c r="AA283" s="16" t="e">
        <f>#REF!/1000</f>
        <v>#REF!</v>
      </c>
      <c r="AB283" s="16" t="e">
        <f>#REF!/1000</f>
        <v>#REF!</v>
      </c>
      <c r="AC283" s="16" t="e">
        <f>#REF!/1000</f>
        <v>#REF!</v>
      </c>
      <c r="AE283" s="18" t="e">
        <f>#REF!/1000</f>
        <v>#REF!</v>
      </c>
      <c r="AF283" s="18" t="e">
        <f>#REF!/1000</f>
        <v>#REF!</v>
      </c>
      <c r="AG283" s="18" t="e">
        <f>#REF!/1000</f>
        <v>#REF!</v>
      </c>
      <c r="AH283" s="18" t="e">
        <f>#REF!/1000</f>
        <v>#REF!</v>
      </c>
    </row>
    <row r="284" spans="1:34" s="17" customFormat="1">
      <c r="A284" s="7" t="s">
        <v>435</v>
      </c>
      <c r="B284" s="7">
        <v>615</v>
      </c>
      <c r="C284" s="7">
        <v>214</v>
      </c>
      <c r="D284" s="7">
        <v>305</v>
      </c>
      <c r="E284" s="7" t="s">
        <v>175</v>
      </c>
      <c r="F284" s="8">
        <v>195228</v>
      </c>
      <c r="G284" s="8">
        <v>224189</v>
      </c>
      <c r="H284" s="9">
        <v>28.960999999999999</v>
      </c>
      <c r="I284" s="10">
        <v>4</v>
      </c>
      <c r="J284" s="10" t="s">
        <v>405</v>
      </c>
      <c r="K284" s="11">
        <v>41879</v>
      </c>
      <c r="L284" s="12" t="s">
        <v>409</v>
      </c>
      <c r="M284" s="34">
        <v>2.8653400000000002</v>
      </c>
      <c r="N284" s="29">
        <v>6.9211999999999998</v>
      </c>
      <c r="O284" s="29">
        <v>1.05627</v>
      </c>
      <c r="P284" s="29">
        <v>4.6100000000000003</v>
      </c>
      <c r="Q284" s="29">
        <v>1.42</v>
      </c>
      <c r="R284" s="29">
        <f t="shared" si="16"/>
        <v>5.2484375539518669E-3</v>
      </c>
      <c r="S284" s="29">
        <v>116.51999999999998</v>
      </c>
      <c r="T284" s="29">
        <f t="shared" si="17"/>
        <v>0.11495262101249464</v>
      </c>
      <c r="U284" s="29">
        <v>273.58000000000004</v>
      </c>
      <c r="V284" s="29">
        <f t="shared" si="18"/>
        <v>0.26989991466356239</v>
      </c>
      <c r="W284" s="29">
        <v>0</v>
      </c>
      <c r="X284" s="29">
        <f t="shared" si="19"/>
        <v>0</v>
      </c>
      <c r="Y284" s="15"/>
      <c r="Z284" s="16" t="e">
        <f>#REF!/1000</f>
        <v>#REF!</v>
      </c>
      <c r="AA284" s="16" t="e">
        <f>#REF!/1000</f>
        <v>#REF!</v>
      </c>
      <c r="AB284" s="16" t="e">
        <f>#REF!/1000</f>
        <v>#REF!</v>
      </c>
      <c r="AC284" s="16" t="e">
        <f>#REF!/1000</f>
        <v>#REF!</v>
      </c>
      <c r="AE284" s="18" t="e">
        <f>#REF!/1000</f>
        <v>#REF!</v>
      </c>
      <c r="AF284" s="18" t="e">
        <f>#REF!/1000</f>
        <v>#REF!</v>
      </c>
      <c r="AG284" s="18" t="e">
        <f>#REF!/1000</f>
        <v>#REF!</v>
      </c>
      <c r="AH284" s="18" t="e">
        <f>#REF!/1000</f>
        <v>#REF!</v>
      </c>
    </row>
    <row r="285" spans="1:34" s="17" customFormat="1">
      <c r="A285" s="7" t="s">
        <v>435</v>
      </c>
      <c r="B285" s="7">
        <v>615</v>
      </c>
      <c r="C285" s="7">
        <v>214</v>
      </c>
      <c r="D285" s="7">
        <v>305</v>
      </c>
      <c r="E285" s="7" t="s">
        <v>175</v>
      </c>
      <c r="F285" s="8">
        <v>224189</v>
      </c>
      <c r="G285" s="8">
        <v>195228</v>
      </c>
      <c r="H285" s="9">
        <v>28.960999999999999</v>
      </c>
      <c r="I285" s="10">
        <v>4</v>
      </c>
      <c r="J285" s="10" t="s">
        <v>406</v>
      </c>
      <c r="K285" s="11">
        <v>41879</v>
      </c>
      <c r="L285" s="12" t="s">
        <v>409</v>
      </c>
      <c r="M285" s="34">
        <v>2.8456700000000001</v>
      </c>
      <c r="N285" s="29">
        <v>7.6172899999999997</v>
      </c>
      <c r="O285" s="29">
        <v>1.0953200000000001</v>
      </c>
      <c r="P285" s="29">
        <v>2.64</v>
      </c>
      <c r="Q285" s="29">
        <v>0</v>
      </c>
      <c r="R285" s="29">
        <f t="shared" si="16"/>
        <v>2.6044878087279942E-3</v>
      </c>
      <c r="S285" s="29">
        <v>43.3</v>
      </c>
      <c r="T285" s="29">
        <f t="shared" si="17"/>
        <v>4.271754625678869E-2</v>
      </c>
      <c r="U285" s="29">
        <v>880</v>
      </c>
      <c r="V285" s="29">
        <f t="shared" si="18"/>
        <v>0.86816260290933145</v>
      </c>
      <c r="W285" s="29">
        <v>0</v>
      </c>
      <c r="X285" s="29">
        <f t="shared" si="19"/>
        <v>0</v>
      </c>
      <c r="Y285" s="15"/>
      <c r="Z285" s="16" t="e">
        <f>#REF!/1000</f>
        <v>#REF!</v>
      </c>
      <c r="AA285" s="16" t="e">
        <f>#REF!/1000</f>
        <v>#REF!</v>
      </c>
      <c r="AB285" s="16" t="e">
        <f>#REF!/1000</f>
        <v>#REF!</v>
      </c>
      <c r="AC285" s="16" t="e">
        <f>#REF!/1000</f>
        <v>#REF!</v>
      </c>
      <c r="AE285" s="18" t="e">
        <f>#REF!/1000</f>
        <v>#REF!</v>
      </c>
      <c r="AF285" s="18" t="e">
        <f>#REF!/1000</f>
        <v>#REF!</v>
      </c>
      <c r="AG285" s="18" t="e">
        <f>#REF!/1000</f>
        <v>#REF!</v>
      </c>
      <c r="AH285" s="18" t="e">
        <f>#REF!/1000</f>
        <v>#REF!</v>
      </c>
    </row>
    <row r="286" spans="1:34" s="17" customFormat="1">
      <c r="A286" s="7" t="s">
        <v>435</v>
      </c>
      <c r="B286" s="7">
        <v>615</v>
      </c>
      <c r="C286" s="7">
        <v>226</v>
      </c>
      <c r="D286" s="7">
        <v>301</v>
      </c>
      <c r="E286" s="7" t="s">
        <v>176</v>
      </c>
      <c r="F286" s="8">
        <v>166978</v>
      </c>
      <c r="G286" s="8">
        <v>155863</v>
      </c>
      <c r="H286" s="9">
        <v>11.115</v>
      </c>
      <c r="I286" s="10">
        <v>4</v>
      </c>
      <c r="J286" s="10" t="s">
        <v>406</v>
      </c>
      <c r="K286" s="11">
        <v>41879</v>
      </c>
      <c r="L286" s="12" t="s">
        <v>409</v>
      </c>
      <c r="M286" s="34">
        <v>2.8178299999999998</v>
      </c>
      <c r="N286" s="29">
        <v>5.1035500000000003</v>
      </c>
      <c r="O286" s="29">
        <v>1.0141100000000001</v>
      </c>
      <c r="P286" s="29">
        <v>30.06</v>
      </c>
      <c r="Q286" s="29">
        <v>13.07</v>
      </c>
      <c r="R286" s="29">
        <f t="shared" si="16"/>
        <v>9.4068504594820385E-2</v>
      </c>
      <c r="S286" s="29">
        <v>115.49</v>
      </c>
      <c r="T286" s="29">
        <f t="shared" si="17"/>
        <v>0.29687038108090741</v>
      </c>
      <c r="U286" s="29">
        <v>0</v>
      </c>
      <c r="V286" s="29">
        <f t="shared" si="18"/>
        <v>0</v>
      </c>
      <c r="W286" s="29">
        <v>0</v>
      </c>
      <c r="X286" s="29">
        <f t="shared" si="19"/>
        <v>0</v>
      </c>
      <c r="Y286" s="15"/>
      <c r="Z286" s="16" t="e">
        <f>#REF!/1000</f>
        <v>#REF!</v>
      </c>
      <c r="AA286" s="16" t="e">
        <f>#REF!/1000</f>
        <v>#REF!</v>
      </c>
      <c r="AB286" s="16" t="e">
        <f>#REF!/1000</f>
        <v>#REF!</v>
      </c>
      <c r="AC286" s="16" t="e">
        <f>#REF!/1000</f>
        <v>#REF!</v>
      </c>
      <c r="AE286" s="18" t="e">
        <f>#REF!/1000</f>
        <v>#REF!</v>
      </c>
      <c r="AF286" s="18" t="e">
        <f>#REF!/1000</f>
        <v>#REF!</v>
      </c>
      <c r="AG286" s="18" t="e">
        <f>#REF!/1000</f>
        <v>#REF!</v>
      </c>
      <c r="AH286" s="18" t="e">
        <f>#REF!/1000</f>
        <v>#REF!</v>
      </c>
    </row>
    <row r="287" spans="1:34" s="17" customFormat="1">
      <c r="A287" s="7" t="s">
        <v>435</v>
      </c>
      <c r="B287" s="7">
        <v>615</v>
      </c>
      <c r="C287" s="7">
        <v>226</v>
      </c>
      <c r="D287" s="7">
        <v>301</v>
      </c>
      <c r="E287" s="7" t="s">
        <v>176</v>
      </c>
      <c r="F287" s="8">
        <v>155863</v>
      </c>
      <c r="G287" s="8">
        <v>166978</v>
      </c>
      <c r="H287" s="9">
        <v>11.115</v>
      </c>
      <c r="I287" s="10">
        <v>4</v>
      </c>
      <c r="J287" s="10" t="s">
        <v>405</v>
      </c>
      <c r="K287" s="11">
        <v>41879</v>
      </c>
      <c r="L287" s="12" t="s">
        <v>409</v>
      </c>
      <c r="M287" s="34">
        <v>2.76823</v>
      </c>
      <c r="N287" s="29">
        <v>5.1693100000000003</v>
      </c>
      <c r="O287" s="29">
        <v>1.06582</v>
      </c>
      <c r="P287" s="29">
        <v>6.34</v>
      </c>
      <c r="Q287" s="29">
        <v>0</v>
      </c>
      <c r="R287" s="29">
        <f t="shared" si="16"/>
        <v>1.6297153139258402E-2</v>
      </c>
      <c r="S287" s="29">
        <v>8.2799999999999994</v>
      </c>
      <c r="T287" s="29">
        <f t="shared" si="17"/>
        <v>2.1283979178716019E-2</v>
      </c>
      <c r="U287" s="29">
        <v>93</v>
      </c>
      <c r="V287" s="29">
        <f t="shared" si="18"/>
        <v>0.23905918642760748</v>
      </c>
      <c r="W287" s="29">
        <v>0</v>
      </c>
      <c r="X287" s="29">
        <f t="shared" si="19"/>
        <v>0</v>
      </c>
      <c r="Y287" s="15"/>
      <c r="Z287" s="16" t="e">
        <f>#REF!/1000</f>
        <v>#REF!</v>
      </c>
      <c r="AA287" s="16" t="e">
        <f>#REF!/1000</f>
        <v>#REF!</v>
      </c>
      <c r="AB287" s="16" t="e">
        <f>#REF!/1000</f>
        <v>#REF!</v>
      </c>
      <c r="AC287" s="16" t="e">
        <f>#REF!/1000</f>
        <v>#REF!</v>
      </c>
      <c r="AE287" s="18" t="e">
        <f>#REF!/1000</f>
        <v>#REF!</v>
      </c>
      <c r="AF287" s="18" t="e">
        <f>#REF!/1000</f>
        <v>#REF!</v>
      </c>
      <c r="AG287" s="18" t="e">
        <f>#REF!/1000</f>
        <v>#REF!</v>
      </c>
      <c r="AH287" s="18" t="e">
        <f>#REF!/1000</f>
        <v>#REF!</v>
      </c>
    </row>
    <row r="288" spans="1:34" s="17" customFormat="1">
      <c r="A288" s="7" t="s">
        <v>435</v>
      </c>
      <c r="B288" s="7">
        <v>615</v>
      </c>
      <c r="C288" s="7">
        <v>226</v>
      </c>
      <c r="D288" s="7">
        <v>303</v>
      </c>
      <c r="E288" s="7" t="s">
        <v>177</v>
      </c>
      <c r="F288" s="8">
        <v>203646</v>
      </c>
      <c r="G288" s="8">
        <v>222644</v>
      </c>
      <c r="H288" s="9">
        <v>18.998000000000001</v>
      </c>
      <c r="I288" s="10">
        <v>2</v>
      </c>
      <c r="J288" s="10" t="s">
        <v>407</v>
      </c>
      <c r="K288" s="11">
        <v>41879</v>
      </c>
      <c r="L288" s="12" t="s">
        <v>409</v>
      </c>
      <c r="M288" s="34">
        <v>2.1101399999999999</v>
      </c>
      <c r="N288" s="29">
        <v>4.9945599999999999</v>
      </c>
      <c r="O288" s="29">
        <v>1.12975</v>
      </c>
      <c r="P288" s="29">
        <v>0</v>
      </c>
      <c r="Q288" s="29">
        <v>0</v>
      </c>
      <c r="R288" s="29">
        <f t="shared" si="16"/>
        <v>0</v>
      </c>
      <c r="S288" s="29">
        <v>16.850000000000001</v>
      </c>
      <c r="T288" s="29">
        <f t="shared" si="17"/>
        <v>2.5341013339750043E-2</v>
      </c>
      <c r="U288" s="29">
        <v>3719</v>
      </c>
      <c r="V288" s="29">
        <f t="shared" si="18"/>
        <v>5.5930699472124878</v>
      </c>
      <c r="W288" s="29">
        <v>0</v>
      </c>
      <c r="X288" s="29">
        <f t="shared" si="19"/>
        <v>0</v>
      </c>
      <c r="Y288" s="15"/>
      <c r="Z288" s="16" t="e">
        <f>#REF!/1000</f>
        <v>#REF!</v>
      </c>
      <c r="AA288" s="16" t="e">
        <f>#REF!/1000</f>
        <v>#REF!</v>
      </c>
      <c r="AB288" s="16" t="e">
        <f>#REF!/1000</f>
        <v>#REF!</v>
      </c>
      <c r="AC288" s="16" t="e">
        <f>#REF!/1000</f>
        <v>#REF!</v>
      </c>
      <c r="AE288" s="18" t="e">
        <f>#REF!/1000</f>
        <v>#REF!</v>
      </c>
      <c r="AF288" s="18" t="e">
        <f>#REF!/1000</f>
        <v>#REF!</v>
      </c>
      <c r="AG288" s="18" t="e">
        <f>#REF!/1000</f>
        <v>#REF!</v>
      </c>
      <c r="AH288" s="18" t="e">
        <f>#REF!/1000</f>
        <v>#REF!</v>
      </c>
    </row>
    <row r="289" spans="1:34" s="17" customFormat="1">
      <c r="A289" s="7" t="s">
        <v>435</v>
      </c>
      <c r="B289" s="7">
        <v>615</v>
      </c>
      <c r="C289" s="7">
        <v>226</v>
      </c>
      <c r="D289" s="7">
        <v>304</v>
      </c>
      <c r="E289" s="7" t="s">
        <v>178</v>
      </c>
      <c r="F289" s="8">
        <v>222644</v>
      </c>
      <c r="G289" s="8">
        <v>233891</v>
      </c>
      <c r="H289" s="9">
        <v>11.247</v>
      </c>
      <c r="I289" s="10">
        <v>2</v>
      </c>
      <c r="J289" s="10" t="s">
        <v>407</v>
      </c>
      <c r="K289" s="11">
        <v>41879</v>
      </c>
      <c r="L289" s="12" t="s">
        <v>409</v>
      </c>
      <c r="M289" s="34">
        <v>1.76281</v>
      </c>
      <c r="N289" s="29">
        <v>3.8066599999999999</v>
      </c>
      <c r="O289" s="29">
        <v>1.0075499999999999</v>
      </c>
      <c r="P289" s="29">
        <v>14.15</v>
      </c>
      <c r="Q289" s="29">
        <v>17.440000000000001</v>
      </c>
      <c r="R289" s="29">
        <f t="shared" si="16"/>
        <v>5.8098032491204002E-2</v>
      </c>
      <c r="S289" s="29">
        <v>92.12</v>
      </c>
      <c r="T289" s="29">
        <f t="shared" si="17"/>
        <v>0.23401796034498087</v>
      </c>
      <c r="U289" s="29">
        <v>910</v>
      </c>
      <c r="V289" s="29">
        <f t="shared" si="18"/>
        <v>2.3117275717969235</v>
      </c>
      <c r="W289" s="29">
        <v>0</v>
      </c>
      <c r="X289" s="29">
        <f t="shared" si="19"/>
        <v>0</v>
      </c>
      <c r="Y289" s="15"/>
      <c r="Z289" s="16" t="e">
        <f>#REF!/1000</f>
        <v>#REF!</v>
      </c>
      <c r="AA289" s="16" t="e">
        <f>#REF!/1000</f>
        <v>#REF!</v>
      </c>
      <c r="AB289" s="16" t="e">
        <f>#REF!/1000</f>
        <v>#REF!</v>
      </c>
      <c r="AC289" s="16" t="e">
        <f>#REF!/1000</f>
        <v>#REF!</v>
      </c>
      <c r="AE289" s="18" t="e">
        <f>#REF!/1000</f>
        <v>#REF!</v>
      </c>
      <c r="AF289" s="18" t="e">
        <f>#REF!/1000</f>
        <v>#REF!</v>
      </c>
      <c r="AG289" s="18" t="e">
        <f>#REF!/1000</f>
        <v>#REF!</v>
      </c>
      <c r="AH289" s="18" t="e">
        <f>#REF!/1000</f>
        <v>#REF!</v>
      </c>
    </row>
    <row r="290" spans="1:34" s="17" customFormat="1">
      <c r="A290" s="7" t="s">
        <v>435</v>
      </c>
      <c r="B290" s="7">
        <v>615</v>
      </c>
      <c r="C290" s="7">
        <v>2076</v>
      </c>
      <c r="D290" s="7">
        <v>101</v>
      </c>
      <c r="E290" s="7" t="s">
        <v>179</v>
      </c>
      <c r="F290" s="8">
        <v>0</v>
      </c>
      <c r="G290" s="8">
        <v>17200</v>
      </c>
      <c r="H290" s="9">
        <v>17.2</v>
      </c>
      <c r="I290" s="10">
        <v>2</v>
      </c>
      <c r="J290" s="10" t="s">
        <v>407</v>
      </c>
      <c r="K290" s="11">
        <v>41880</v>
      </c>
      <c r="L290" s="12" t="s">
        <v>409</v>
      </c>
      <c r="M290" s="34">
        <v>3.63591</v>
      </c>
      <c r="N290" s="29">
        <v>4.7989699999999997</v>
      </c>
      <c r="O290" s="29">
        <v>1.52837</v>
      </c>
      <c r="P290" s="29">
        <v>9</v>
      </c>
      <c r="Q290" s="29">
        <v>0</v>
      </c>
      <c r="R290" s="29">
        <f t="shared" si="16"/>
        <v>1.4950166112956813E-2</v>
      </c>
      <c r="S290" s="29">
        <v>101.8</v>
      </c>
      <c r="T290" s="29">
        <f t="shared" si="17"/>
        <v>0.1691029900332226</v>
      </c>
      <c r="U290" s="29">
        <v>29</v>
      </c>
      <c r="V290" s="29">
        <f t="shared" si="18"/>
        <v>4.8172757475083067E-2</v>
      </c>
      <c r="W290" s="29">
        <v>0</v>
      </c>
      <c r="X290" s="29">
        <f t="shared" si="19"/>
        <v>0</v>
      </c>
      <c r="Y290" s="15"/>
      <c r="Z290" s="16" t="e">
        <f>#REF!/1000</f>
        <v>#REF!</v>
      </c>
      <c r="AA290" s="16" t="e">
        <f>#REF!/1000</f>
        <v>#REF!</v>
      </c>
      <c r="AB290" s="16" t="e">
        <f>#REF!/1000</f>
        <v>#REF!</v>
      </c>
      <c r="AC290" s="16" t="e">
        <f>#REF!/1000</f>
        <v>#REF!</v>
      </c>
      <c r="AE290" s="18" t="e">
        <f>#REF!/1000</f>
        <v>#REF!</v>
      </c>
      <c r="AF290" s="18" t="e">
        <f>#REF!/1000</f>
        <v>#REF!</v>
      </c>
      <c r="AG290" s="18" t="e">
        <f>#REF!/1000</f>
        <v>#REF!</v>
      </c>
      <c r="AH290" s="18" t="e">
        <f>#REF!/1000</f>
        <v>#REF!</v>
      </c>
    </row>
    <row r="291" spans="1:34" s="17" customFormat="1">
      <c r="A291" s="7" t="s">
        <v>435</v>
      </c>
      <c r="B291" s="7">
        <v>615</v>
      </c>
      <c r="C291" s="7">
        <v>2077</v>
      </c>
      <c r="D291" s="7">
        <v>102</v>
      </c>
      <c r="E291" s="7" t="s">
        <v>180</v>
      </c>
      <c r="F291" s="8">
        <v>48966</v>
      </c>
      <c r="G291" s="8">
        <v>70758</v>
      </c>
      <c r="H291" s="9">
        <v>21.792000000000002</v>
      </c>
      <c r="I291" s="10">
        <v>2</v>
      </c>
      <c r="J291" s="10" t="s">
        <v>407</v>
      </c>
      <c r="K291" s="11">
        <v>41879</v>
      </c>
      <c r="L291" s="12" t="s">
        <v>409</v>
      </c>
      <c r="M291" s="34">
        <v>2.8630300000000002</v>
      </c>
      <c r="N291" s="29">
        <v>3.18005</v>
      </c>
      <c r="O291" s="29">
        <v>1.2837799999999999</v>
      </c>
      <c r="P291" s="29">
        <v>398.82</v>
      </c>
      <c r="Q291" s="29">
        <v>188.42</v>
      </c>
      <c r="R291" s="29">
        <f t="shared" si="16"/>
        <v>0.64641021606880633</v>
      </c>
      <c r="S291" s="29">
        <v>7266.17</v>
      </c>
      <c r="T291" s="29">
        <f t="shared" si="17"/>
        <v>9.5266546045731069</v>
      </c>
      <c r="U291" s="29">
        <v>21</v>
      </c>
      <c r="V291" s="29">
        <f t="shared" si="18"/>
        <v>2.7533039647577095E-2</v>
      </c>
      <c r="W291" s="29">
        <v>0</v>
      </c>
      <c r="X291" s="29">
        <f t="shared" si="19"/>
        <v>0</v>
      </c>
      <c r="Y291" s="15"/>
      <c r="Z291" s="16" t="e">
        <f>#REF!/1000</f>
        <v>#REF!</v>
      </c>
      <c r="AA291" s="16" t="e">
        <f>#REF!/1000</f>
        <v>#REF!</v>
      </c>
      <c r="AB291" s="16" t="e">
        <f>#REF!/1000</f>
        <v>#REF!</v>
      </c>
      <c r="AC291" s="16" t="e">
        <f>#REF!/1000</f>
        <v>#REF!</v>
      </c>
      <c r="AE291" s="18" t="e">
        <f>#REF!/1000</f>
        <v>#REF!</v>
      </c>
      <c r="AF291" s="18" t="e">
        <f>#REF!/1000</f>
        <v>#REF!</v>
      </c>
      <c r="AG291" s="18" t="e">
        <f>#REF!/1000</f>
        <v>#REF!</v>
      </c>
      <c r="AH291" s="18" t="e">
        <f>#REF!/1000</f>
        <v>#REF!</v>
      </c>
    </row>
    <row r="292" spans="1:34" s="17" customFormat="1">
      <c r="A292" s="7" t="s">
        <v>435</v>
      </c>
      <c r="B292" s="7">
        <v>615</v>
      </c>
      <c r="C292" s="7">
        <v>2079</v>
      </c>
      <c r="D292" s="7">
        <v>100</v>
      </c>
      <c r="E292" s="7" t="s">
        <v>181</v>
      </c>
      <c r="F292" s="8">
        <v>1805</v>
      </c>
      <c r="G292" s="8">
        <v>42082</v>
      </c>
      <c r="H292" s="9">
        <v>40.277000000000001</v>
      </c>
      <c r="I292" s="10">
        <v>2</v>
      </c>
      <c r="J292" s="10" t="s">
        <v>407</v>
      </c>
      <c r="K292" s="11">
        <v>41882</v>
      </c>
      <c r="L292" s="12" t="s">
        <v>409</v>
      </c>
      <c r="M292" s="34">
        <v>2.3414799999999998</v>
      </c>
      <c r="N292" s="29">
        <v>3.2659500000000001</v>
      </c>
      <c r="O292" s="29">
        <v>1.3735999999999999</v>
      </c>
      <c r="P292" s="29">
        <v>530</v>
      </c>
      <c r="Q292" s="29">
        <v>0</v>
      </c>
      <c r="R292" s="29">
        <f t="shared" si="16"/>
        <v>0.37596785120185572</v>
      </c>
      <c r="S292" s="29">
        <v>1229.6600000000001</v>
      </c>
      <c r="T292" s="29">
        <f t="shared" si="17"/>
        <v>0.8722879771865546</v>
      </c>
      <c r="U292" s="29">
        <v>18</v>
      </c>
      <c r="V292" s="29">
        <f t="shared" si="18"/>
        <v>1.2768719474780005E-2</v>
      </c>
      <c r="W292" s="29">
        <v>0</v>
      </c>
      <c r="X292" s="29">
        <f t="shared" si="19"/>
        <v>0</v>
      </c>
      <c r="Y292" s="15"/>
      <c r="Z292" s="16" t="e">
        <f>#REF!/1000</f>
        <v>#REF!</v>
      </c>
      <c r="AA292" s="16" t="e">
        <f>#REF!/1000</f>
        <v>#REF!</v>
      </c>
      <c r="AB292" s="16" t="e">
        <f>#REF!/1000</f>
        <v>#REF!</v>
      </c>
      <c r="AC292" s="16" t="e">
        <f>#REF!/1000</f>
        <v>#REF!</v>
      </c>
      <c r="AE292" s="18" t="e">
        <f>#REF!/1000</f>
        <v>#REF!</v>
      </c>
      <c r="AF292" s="18" t="e">
        <f>#REF!/1000</f>
        <v>#REF!</v>
      </c>
      <c r="AG292" s="18" t="e">
        <f>#REF!/1000</f>
        <v>#REF!</v>
      </c>
      <c r="AH292" s="18" t="e">
        <f>#REF!/1000</f>
        <v>#REF!</v>
      </c>
    </row>
    <row r="293" spans="1:34" s="17" customFormat="1">
      <c r="A293" s="7" t="s">
        <v>435</v>
      </c>
      <c r="B293" s="7">
        <v>615</v>
      </c>
      <c r="C293" s="7">
        <v>2328</v>
      </c>
      <c r="D293" s="7">
        <v>101</v>
      </c>
      <c r="E293" s="7" t="s">
        <v>182</v>
      </c>
      <c r="F293" s="8">
        <v>0</v>
      </c>
      <c r="G293" s="8">
        <v>11359</v>
      </c>
      <c r="H293" s="9">
        <v>11.359</v>
      </c>
      <c r="I293" s="10">
        <v>2</v>
      </c>
      <c r="J293" s="10" t="s">
        <v>407</v>
      </c>
      <c r="K293" s="11">
        <v>41879</v>
      </c>
      <c r="L293" s="12" t="s">
        <v>409</v>
      </c>
      <c r="M293" s="34">
        <v>2.4724699999999999</v>
      </c>
      <c r="N293" s="29">
        <v>3.4458899999999999</v>
      </c>
      <c r="O293" s="29">
        <v>1.36</v>
      </c>
      <c r="P293" s="29">
        <v>331.43</v>
      </c>
      <c r="Q293" s="29">
        <v>7.69</v>
      </c>
      <c r="R293" s="29">
        <f t="shared" si="16"/>
        <v>0.8433212179140519</v>
      </c>
      <c r="S293" s="29">
        <v>15255.4</v>
      </c>
      <c r="T293" s="29">
        <f t="shared" si="17"/>
        <v>38.372090098474466</v>
      </c>
      <c r="U293" s="29">
        <v>14</v>
      </c>
      <c r="V293" s="29">
        <f t="shared" si="18"/>
        <v>3.5214367461924467E-2</v>
      </c>
      <c r="W293" s="29">
        <v>0</v>
      </c>
      <c r="X293" s="29">
        <f t="shared" si="19"/>
        <v>0</v>
      </c>
      <c r="Y293" s="15"/>
      <c r="Z293" s="16" t="e">
        <f>#REF!/1000</f>
        <v>#REF!</v>
      </c>
      <c r="AA293" s="16" t="e">
        <f>#REF!/1000</f>
        <v>#REF!</v>
      </c>
      <c r="AB293" s="16" t="e">
        <f>#REF!/1000</f>
        <v>#REF!</v>
      </c>
      <c r="AC293" s="16" t="e">
        <f>#REF!/1000</f>
        <v>#REF!</v>
      </c>
      <c r="AE293" s="18" t="e">
        <f>#REF!/1000</f>
        <v>#REF!</v>
      </c>
      <c r="AF293" s="18" t="e">
        <f>#REF!/1000</f>
        <v>#REF!</v>
      </c>
      <c r="AG293" s="18" t="e">
        <f>#REF!/1000</f>
        <v>#REF!</v>
      </c>
      <c r="AH293" s="18" t="e">
        <f>#REF!/1000</f>
        <v>#REF!</v>
      </c>
    </row>
    <row r="294" spans="1:34" s="17" customFormat="1">
      <c r="A294" s="7" t="s">
        <v>435</v>
      </c>
      <c r="B294" s="7">
        <v>615</v>
      </c>
      <c r="C294" s="7">
        <v>2334</v>
      </c>
      <c r="D294" s="7">
        <v>100</v>
      </c>
      <c r="E294" s="7" t="s">
        <v>183</v>
      </c>
      <c r="F294" s="8">
        <v>0</v>
      </c>
      <c r="G294" s="8">
        <v>30695</v>
      </c>
      <c r="H294" s="9">
        <v>30.695</v>
      </c>
      <c r="I294" s="10">
        <v>2</v>
      </c>
      <c r="J294" s="10" t="s">
        <v>407</v>
      </c>
      <c r="K294" s="11">
        <v>41882</v>
      </c>
      <c r="L294" s="12" t="s">
        <v>409</v>
      </c>
      <c r="M294" s="34">
        <v>2.45594</v>
      </c>
      <c r="N294" s="29">
        <v>3.7185600000000001</v>
      </c>
      <c r="O294" s="29">
        <v>1.3301099999999999</v>
      </c>
      <c r="P294" s="29">
        <v>0</v>
      </c>
      <c r="Q294" s="29">
        <v>0</v>
      </c>
      <c r="R294" s="29">
        <f t="shared" si="16"/>
        <v>0</v>
      </c>
      <c r="S294" s="29">
        <v>27.65</v>
      </c>
      <c r="T294" s="29">
        <f t="shared" si="17"/>
        <v>2.5737090731389474E-2</v>
      </c>
      <c r="U294" s="29">
        <v>91</v>
      </c>
      <c r="V294" s="29">
        <f t="shared" si="18"/>
        <v>8.4704349242547647E-2</v>
      </c>
      <c r="W294" s="29">
        <v>0</v>
      </c>
      <c r="X294" s="29">
        <f t="shared" si="19"/>
        <v>0</v>
      </c>
      <c r="Y294" s="15"/>
      <c r="Z294" s="16" t="e">
        <f>#REF!/1000</f>
        <v>#REF!</v>
      </c>
      <c r="AA294" s="16" t="e">
        <f>#REF!/1000</f>
        <v>#REF!</v>
      </c>
      <c r="AB294" s="16" t="e">
        <f>#REF!/1000</f>
        <v>#REF!</v>
      </c>
      <c r="AC294" s="16" t="e">
        <f>#REF!/1000</f>
        <v>#REF!</v>
      </c>
      <c r="AE294" s="18" t="e">
        <f>#REF!/1000</f>
        <v>#REF!</v>
      </c>
      <c r="AF294" s="18" t="e">
        <f>#REF!/1000</f>
        <v>#REF!</v>
      </c>
      <c r="AG294" s="18" t="e">
        <f>#REF!/1000</f>
        <v>#REF!</v>
      </c>
      <c r="AH294" s="18" t="e">
        <f>#REF!/1000</f>
        <v>#REF!</v>
      </c>
    </row>
    <row r="295" spans="1:34" s="17" customFormat="1">
      <c r="A295" s="7" t="s">
        <v>435</v>
      </c>
      <c r="B295" s="7">
        <v>615</v>
      </c>
      <c r="C295" s="7">
        <v>2371</v>
      </c>
      <c r="D295" s="7">
        <v>100</v>
      </c>
      <c r="E295" s="7" t="s">
        <v>184</v>
      </c>
      <c r="F295" s="8">
        <v>0</v>
      </c>
      <c r="G295" s="8">
        <v>37325</v>
      </c>
      <c r="H295" s="9">
        <v>37.325000000000003</v>
      </c>
      <c r="I295" s="10">
        <v>2</v>
      </c>
      <c r="J295" s="10" t="s">
        <v>407</v>
      </c>
      <c r="K295" s="11">
        <v>41879</v>
      </c>
      <c r="L295" s="12" t="s">
        <v>409</v>
      </c>
      <c r="M295" s="34">
        <v>2.6510799999999999</v>
      </c>
      <c r="N295" s="29">
        <v>3.46421</v>
      </c>
      <c r="O295" s="29">
        <v>1.3019000000000001</v>
      </c>
      <c r="P295" s="29">
        <v>213.75</v>
      </c>
      <c r="Q295" s="29">
        <v>34.07</v>
      </c>
      <c r="R295" s="29">
        <f t="shared" si="16"/>
        <v>0.17666060664051286</v>
      </c>
      <c r="S295" s="29">
        <v>2439.6999999999998</v>
      </c>
      <c r="T295" s="29">
        <f t="shared" si="17"/>
        <v>1.8675342072528942</v>
      </c>
      <c r="U295" s="29">
        <v>1003</v>
      </c>
      <c r="V295" s="29">
        <f t="shared" si="18"/>
        <v>0.76777341881159689</v>
      </c>
      <c r="W295" s="29">
        <v>0</v>
      </c>
      <c r="X295" s="29">
        <f t="shared" si="19"/>
        <v>0</v>
      </c>
      <c r="Y295" s="15"/>
      <c r="Z295" s="16" t="e">
        <f>#REF!/1000</f>
        <v>#REF!</v>
      </c>
      <c r="AA295" s="16" t="e">
        <f>#REF!/1000</f>
        <v>#REF!</v>
      </c>
      <c r="AB295" s="16" t="e">
        <f>#REF!/1000</f>
        <v>#REF!</v>
      </c>
      <c r="AC295" s="16" t="e">
        <f>#REF!/1000</f>
        <v>#REF!</v>
      </c>
      <c r="AE295" s="18" t="e">
        <f>#REF!/1000</f>
        <v>#REF!</v>
      </c>
      <c r="AF295" s="18" t="e">
        <f>#REF!/1000</f>
        <v>#REF!</v>
      </c>
      <c r="AG295" s="18" t="e">
        <f>#REF!/1000</f>
        <v>#REF!</v>
      </c>
      <c r="AH295" s="18" t="e">
        <f>#REF!/1000</f>
        <v>#REF!</v>
      </c>
    </row>
    <row r="296" spans="1:34" s="17" customFormat="1">
      <c r="A296" s="7" t="s">
        <v>436</v>
      </c>
      <c r="B296" s="7">
        <v>631</v>
      </c>
      <c r="C296" s="7">
        <v>23</v>
      </c>
      <c r="D296" s="7">
        <v>501</v>
      </c>
      <c r="E296" s="7" t="s">
        <v>508</v>
      </c>
      <c r="F296" s="8">
        <v>267412</v>
      </c>
      <c r="G296" s="8">
        <v>220182</v>
      </c>
      <c r="H296" s="9">
        <v>47.23</v>
      </c>
      <c r="I296" s="10">
        <v>4</v>
      </c>
      <c r="J296" s="10" t="s">
        <v>406</v>
      </c>
      <c r="K296" s="11">
        <v>41887</v>
      </c>
      <c r="L296" s="12" t="s">
        <v>409</v>
      </c>
      <c r="M296" s="34">
        <v>2.3567100000000001</v>
      </c>
      <c r="N296" s="29">
        <v>5.3204799999999999</v>
      </c>
      <c r="O296" s="29">
        <v>1.3311299999999999</v>
      </c>
      <c r="P296" s="29">
        <v>0</v>
      </c>
      <c r="Q296" s="29">
        <v>0</v>
      </c>
      <c r="R296" s="29">
        <f t="shared" si="16"/>
        <v>0</v>
      </c>
      <c r="S296" s="29">
        <v>0.08</v>
      </c>
      <c r="T296" s="29">
        <f t="shared" si="17"/>
        <v>4.839539033907021E-5</v>
      </c>
      <c r="U296" s="29">
        <v>0</v>
      </c>
      <c r="V296" s="29">
        <f t="shared" si="18"/>
        <v>0</v>
      </c>
      <c r="W296" s="29">
        <v>0</v>
      </c>
      <c r="X296" s="29">
        <f t="shared" si="19"/>
        <v>0</v>
      </c>
      <c r="Y296" s="15"/>
      <c r="Z296" s="16" t="e">
        <f>#REF!/1000</f>
        <v>#REF!</v>
      </c>
      <c r="AA296" s="16" t="e">
        <f>#REF!/1000</f>
        <v>#REF!</v>
      </c>
      <c r="AB296" s="16" t="e">
        <f>#REF!/1000</f>
        <v>#REF!</v>
      </c>
      <c r="AC296" s="16" t="e">
        <f>#REF!/1000</f>
        <v>#REF!</v>
      </c>
      <c r="AE296" s="18" t="e">
        <f>#REF!/1000</f>
        <v>#REF!</v>
      </c>
      <c r="AF296" s="18" t="e">
        <f>#REF!/1000</f>
        <v>#REF!</v>
      </c>
      <c r="AG296" s="18" t="e">
        <f>#REF!/1000</f>
        <v>#REF!</v>
      </c>
      <c r="AH296" s="18" t="e">
        <f>#REF!/1000</f>
        <v>#REF!</v>
      </c>
    </row>
    <row r="297" spans="1:34" s="17" customFormat="1">
      <c r="A297" s="7" t="s">
        <v>436</v>
      </c>
      <c r="B297" s="7">
        <v>631</v>
      </c>
      <c r="C297" s="7">
        <v>23</v>
      </c>
      <c r="D297" s="7">
        <v>501</v>
      </c>
      <c r="E297" s="7" t="s">
        <v>508</v>
      </c>
      <c r="F297" s="8">
        <v>220182</v>
      </c>
      <c r="G297" s="8">
        <v>267412</v>
      </c>
      <c r="H297" s="9">
        <v>47.23</v>
      </c>
      <c r="I297" s="10">
        <v>4</v>
      </c>
      <c r="J297" s="10" t="s">
        <v>405</v>
      </c>
      <c r="K297" s="11">
        <v>41887</v>
      </c>
      <c r="L297" s="12" t="s">
        <v>409</v>
      </c>
      <c r="M297" s="34">
        <v>2.1590400000000001</v>
      </c>
      <c r="N297" s="29">
        <v>3.5143499999999999</v>
      </c>
      <c r="O297" s="29">
        <v>1.30748</v>
      </c>
      <c r="P297" s="29">
        <v>0</v>
      </c>
      <c r="Q297" s="29">
        <v>2</v>
      </c>
      <c r="R297" s="29">
        <f t="shared" si="16"/>
        <v>6.049423792383776E-4</v>
      </c>
      <c r="S297" s="29">
        <v>0.27</v>
      </c>
      <c r="T297" s="29">
        <f t="shared" si="17"/>
        <v>1.6333444239436198E-4</v>
      </c>
      <c r="U297" s="29">
        <v>0</v>
      </c>
      <c r="V297" s="29">
        <f t="shared" si="18"/>
        <v>0</v>
      </c>
      <c r="W297" s="29">
        <v>0</v>
      </c>
      <c r="X297" s="29">
        <f t="shared" si="19"/>
        <v>0</v>
      </c>
      <c r="Y297" s="15"/>
      <c r="Z297" s="16" t="e">
        <f>#REF!/1000</f>
        <v>#REF!</v>
      </c>
      <c r="AA297" s="16" t="e">
        <f>#REF!/1000</f>
        <v>#REF!</v>
      </c>
      <c r="AB297" s="16" t="e">
        <f>#REF!/1000</f>
        <v>#REF!</v>
      </c>
      <c r="AC297" s="16" t="e">
        <f>#REF!/1000</f>
        <v>#REF!</v>
      </c>
      <c r="AE297" s="18" t="e">
        <f>#REF!/1000</f>
        <v>#REF!</v>
      </c>
      <c r="AF297" s="18" t="e">
        <f>#REF!/1000</f>
        <v>#REF!</v>
      </c>
      <c r="AG297" s="18" t="e">
        <f>#REF!/1000</f>
        <v>#REF!</v>
      </c>
      <c r="AH297" s="18" t="e">
        <f>#REF!/1000</f>
        <v>#REF!</v>
      </c>
    </row>
    <row r="298" spans="1:34" s="17" customFormat="1">
      <c r="A298" s="7" t="s">
        <v>436</v>
      </c>
      <c r="B298" s="7">
        <v>631</v>
      </c>
      <c r="C298" s="7">
        <v>23</v>
      </c>
      <c r="D298" s="7">
        <v>502</v>
      </c>
      <c r="E298" s="7" t="s">
        <v>509</v>
      </c>
      <c r="F298" s="8">
        <v>278752</v>
      </c>
      <c r="G298" s="8">
        <v>267412</v>
      </c>
      <c r="H298" s="9">
        <v>11.34</v>
      </c>
      <c r="I298" s="10">
        <v>4</v>
      </c>
      <c r="J298" s="10" t="s">
        <v>406</v>
      </c>
      <c r="K298" s="11">
        <v>41887</v>
      </c>
      <c r="L298" s="12" t="s">
        <v>409</v>
      </c>
      <c r="M298" s="34">
        <v>3.2497600000000002</v>
      </c>
      <c r="N298" s="29">
        <v>5.6927899999999996</v>
      </c>
      <c r="O298" s="29">
        <v>1.2726200000000001</v>
      </c>
      <c r="P298" s="29">
        <v>0</v>
      </c>
      <c r="Q298" s="29">
        <v>0</v>
      </c>
      <c r="R298" s="29">
        <f t="shared" si="16"/>
        <v>0</v>
      </c>
      <c r="S298" s="29">
        <v>0.18</v>
      </c>
      <c r="T298" s="29">
        <f t="shared" si="17"/>
        <v>4.5351473922902491E-4</v>
      </c>
      <c r="U298" s="29">
        <v>0</v>
      </c>
      <c r="V298" s="29">
        <f t="shared" si="18"/>
        <v>0</v>
      </c>
      <c r="W298" s="29">
        <v>0</v>
      </c>
      <c r="X298" s="29">
        <f t="shared" si="19"/>
        <v>0</v>
      </c>
      <c r="Y298" s="15"/>
      <c r="Z298" s="16" t="e">
        <f>#REF!/1000</f>
        <v>#REF!</v>
      </c>
      <c r="AA298" s="16" t="e">
        <f>#REF!/1000</f>
        <v>#REF!</v>
      </c>
      <c r="AB298" s="16" t="e">
        <f>#REF!/1000</f>
        <v>#REF!</v>
      </c>
      <c r="AC298" s="16" t="e">
        <f>#REF!/1000</f>
        <v>#REF!</v>
      </c>
      <c r="AE298" s="18" t="e">
        <f>#REF!/1000</f>
        <v>#REF!</v>
      </c>
      <c r="AF298" s="18" t="e">
        <f>#REF!/1000</f>
        <v>#REF!</v>
      </c>
      <c r="AG298" s="18" t="e">
        <f>#REF!/1000</f>
        <v>#REF!</v>
      </c>
      <c r="AH298" s="18" t="e">
        <f>#REF!/1000</f>
        <v>#REF!</v>
      </c>
    </row>
    <row r="299" spans="1:34" s="17" customFormat="1">
      <c r="A299" s="7" t="s">
        <v>436</v>
      </c>
      <c r="B299" s="7">
        <v>631</v>
      </c>
      <c r="C299" s="7">
        <v>23</v>
      </c>
      <c r="D299" s="7">
        <v>502</v>
      </c>
      <c r="E299" s="7" t="s">
        <v>509</v>
      </c>
      <c r="F299" s="8">
        <v>267412</v>
      </c>
      <c r="G299" s="8">
        <v>278752</v>
      </c>
      <c r="H299" s="9">
        <v>11.34</v>
      </c>
      <c r="I299" s="10">
        <v>4</v>
      </c>
      <c r="J299" s="10" t="s">
        <v>405</v>
      </c>
      <c r="K299" s="11">
        <v>41887</v>
      </c>
      <c r="L299" s="12" t="s">
        <v>409</v>
      </c>
      <c r="M299" s="34">
        <v>2.5992000000000002</v>
      </c>
      <c r="N299" s="29">
        <v>3.6954400000000001</v>
      </c>
      <c r="O299" s="29">
        <v>1.18055</v>
      </c>
      <c r="P299" s="29">
        <v>3</v>
      </c>
      <c r="Q299" s="29">
        <v>6008</v>
      </c>
      <c r="R299" s="29">
        <f t="shared" si="16"/>
        <v>7.5762156714537658</v>
      </c>
      <c r="S299" s="29">
        <v>11.61</v>
      </c>
      <c r="T299" s="29">
        <f t="shared" si="17"/>
        <v>2.9251700680272108E-2</v>
      </c>
      <c r="U299" s="29">
        <v>5</v>
      </c>
      <c r="V299" s="29">
        <f t="shared" si="18"/>
        <v>1.2597631645250695E-2</v>
      </c>
      <c r="W299" s="29">
        <v>0</v>
      </c>
      <c r="X299" s="29">
        <f t="shared" si="19"/>
        <v>0</v>
      </c>
      <c r="Y299" s="15"/>
      <c r="Z299" s="16" t="e">
        <f>#REF!/1000</f>
        <v>#REF!</v>
      </c>
      <c r="AA299" s="16" t="e">
        <f>#REF!/1000</f>
        <v>#REF!</v>
      </c>
      <c r="AB299" s="16" t="e">
        <f>#REF!/1000</f>
        <v>#REF!</v>
      </c>
      <c r="AC299" s="16" t="e">
        <f>#REF!/1000</f>
        <v>#REF!</v>
      </c>
      <c r="AE299" s="18" t="e">
        <f>#REF!/1000</f>
        <v>#REF!</v>
      </c>
      <c r="AF299" s="18" t="e">
        <f>#REF!/1000</f>
        <v>#REF!</v>
      </c>
      <c r="AG299" s="18" t="e">
        <f>#REF!/1000</f>
        <v>#REF!</v>
      </c>
      <c r="AH299" s="18" t="e">
        <f>#REF!/1000</f>
        <v>#REF!</v>
      </c>
    </row>
    <row r="300" spans="1:34" s="17" customFormat="1">
      <c r="A300" s="7" t="s">
        <v>436</v>
      </c>
      <c r="B300" s="7">
        <v>631</v>
      </c>
      <c r="C300" s="7">
        <v>231</v>
      </c>
      <c r="D300" s="7">
        <v>101</v>
      </c>
      <c r="E300" s="7" t="s">
        <v>185</v>
      </c>
      <c r="F300" s="8">
        <v>0</v>
      </c>
      <c r="G300" s="8">
        <v>3000</v>
      </c>
      <c r="H300" s="9">
        <v>3</v>
      </c>
      <c r="I300" s="10">
        <v>4</v>
      </c>
      <c r="J300" s="10" t="s">
        <v>405</v>
      </c>
      <c r="K300" s="11">
        <v>41887</v>
      </c>
      <c r="L300" s="12" t="s">
        <v>409</v>
      </c>
      <c r="M300" s="34">
        <v>3.2744200000000001</v>
      </c>
      <c r="N300" s="29">
        <v>5.7272499999999997</v>
      </c>
      <c r="O300" s="29">
        <v>1.0985799999999999</v>
      </c>
      <c r="P300" s="29">
        <v>0</v>
      </c>
      <c r="Q300" s="29">
        <v>0</v>
      </c>
      <c r="R300" s="29">
        <f t="shared" si="16"/>
        <v>0</v>
      </c>
      <c r="S300" s="29">
        <v>167.55</v>
      </c>
      <c r="T300" s="29">
        <f t="shared" si="17"/>
        <v>1.5957142857142856</v>
      </c>
      <c r="U300" s="29">
        <v>0</v>
      </c>
      <c r="V300" s="29">
        <f t="shared" si="18"/>
        <v>0</v>
      </c>
      <c r="W300" s="29">
        <v>0</v>
      </c>
      <c r="X300" s="29">
        <f t="shared" si="19"/>
        <v>0</v>
      </c>
      <c r="Y300" s="15"/>
      <c r="Z300" s="16" t="e">
        <f>#REF!/1000</f>
        <v>#REF!</v>
      </c>
      <c r="AA300" s="16" t="e">
        <f>#REF!/1000</f>
        <v>#REF!</v>
      </c>
      <c r="AB300" s="16" t="e">
        <f>#REF!/1000</f>
        <v>#REF!</v>
      </c>
      <c r="AC300" s="16" t="e">
        <f>#REF!/1000</f>
        <v>#REF!</v>
      </c>
      <c r="AE300" s="18" t="e">
        <f>#REF!/1000</f>
        <v>#REF!</v>
      </c>
      <c r="AF300" s="18" t="e">
        <f>#REF!/1000</f>
        <v>#REF!</v>
      </c>
      <c r="AG300" s="18" t="e">
        <f>#REF!/1000</f>
        <v>#REF!</v>
      </c>
      <c r="AH300" s="18" t="e">
        <f>#REF!/1000</f>
        <v>#REF!</v>
      </c>
    </row>
    <row r="301" spans="1:34" s="17" customFormat="1">
      <c r="A301" s="7" t="s">
        <v>436</v>
      </c>
      <c r="B301" s="7">
        <v>631</v>
      </c>
      <c r="C301" s="7">
        <v>231</v>
      </c>
      <c r="D301" s="7">
        <v>101</v>
      </c>
      <c r="E301" s="7" t="s">
        <v>185</v>
      </c>
      <c r="F301" s="8">
        <v>3000</v>
      </c>
      <c r="G301" s="8">
        <v>0</v>
      </c>
      <c r="H301" s="9">
        <v>3</v>
      </c>
      <c r="I301" s="10">
        <v>4</v>
      </c>
      <c r="J301" s="10" t="s">
        <v>406</v>
      </c>
      <c r="K301" s="11">
        <v>41890</v>
      </c>
      <c r="L301" s="12" t="s">
        <v>409</v>
      </c>
      <c r="M301" s="34">
        <v>2.7865000000000002</v>
      </c>
      <c r="N301" s="29">
        <v>3.4304999999999999</v>
      </c>
      <c r="O301" s="29">
        <v>1.00267</v>
      </c>
      <c r="P301" s="29">
        <v>3.63</v>
      </c>
      <c r="Q301" s="29">
        <v>6.71</v>
      </c>
      <c r="R301" s="29">
        <f t="shared" si="16"/>
        <v>6.6523809523809513E-2</v>
      </c>
      <c r="S301" s="29">
        <v>0</v>
      </c>
      <c r="T301" s="29">
        <f t="shared" si="17"/>
        <v>0</v>
      </c>
      <c r="U301" s="29">
        <v>0</v>
      </c>
      <c r="V301" s="29">
        <f t="shared" si="18"/>
        <v>0</v>
      </c>
      <c r="W301" s="29">
        <v>2</v>
      </c>
      <c r="X301" s="29">
        <f t="shared" si="19"/>
        <v>1.9047619047619049E-2</v>
      </c>
      <c r="Y301" s="15"/>
      <c r="Z301" s="16" t="e">
        <f>#REF!/1000</f>
        <v>#REF!</v>
      </c>
      <c r="AA301" s="16" t="e">
        <f>#REF!/1000</f>
        <v>#REF!</v>
      </c>
      <c r="AB301" s="16" t="e">
        <f>#REF!/1000</f>
        <v>#REF!</v>
      </c>
      <c r="AC301" s="16" t="e">
        <f>#REF!/1000</f>
        <v>#REF!</v>
      </c>
      <c r="AE301" s="18" t="e">
        <f>#REF!/1000</f>
        <v>#REF!</v>
      </c>
      <c r="AF301" s="18" t="e">
        <f>#REF!/1000</f>
        <v>#REF!</v>
      </c>
      <c r="AG301" s="18" t="e">
        <f>#REF!/1000</f>
        <v>#REF!</v>
      </c>
      <c r="AH301" s="18" t="e">
        <f>#REF!/1000</f>
        <v>#REF!</v>
      </c>
    </row>
    <row r="302" spans="1:34" s="17" customFormat="1">
      <c r="A302" s="7" t="s">
        <v>436</v>
      </c>
      <c r="B302" s="7">
        <v>631</v>
      </c>
      <c r="C302" s="7">
        <v>231</v>
      </c>
      <c r="D302" s="7">
        <v>102</v>
      </c>
      <c r="E302" s="7" t="s">
        <v>185</v>
      </c>
      <c r="F302" s="8">
        <v>3000</v>
      </c>
      <c r="G302" s="8">
        <v>16300</v>
      </c>
      <c r="H302" s="9">
        <v>13.3</v>
      </c>
      <c r="I302" s="10">
        <v>4</v>
      </c>
      <c r="J302" s="10" t="s">
        <v>405</v>
      </c>
      <c r="K302" s="11">
        <v>41887</v>
      </c>
      <c r="L302" s="12" t="s">
        <v>409</v>
      </c>
      <c r="M302" s="34">
        <v>2.8630200000000001</v>
      </c>
      <c r="N302" s="29">
        <v>5.5673700000000004</v>
      </c>
      <c r="O302" s="29">
        <v>1.13656</v>
      </c>
      <c r="P302" s="29">
        <v>0</v>
      </c>
      <c r="Q302" s="29">
        <v>10</v>
      </c>
      <c r="R302" s="29">
        <f t="shared" si="16"/>
        <v>1.0741138560687431E-2</v>
      </c>
      <c r="S302" s="29">
        <v>253.21</v>
      </c>
      <c r="T302" s="29">
        <f t="shared" si="17"/>
        <v>0.54395273899033292</v>
      </c>
      <c r="U302" s="29">
        <v>0</v>
      </c>
      <c r="V302" s="29">
        <f t="shared" si="18"/>
        <v>0</v>
      </c>
      <c r="W302" s="29">
        <v>0</v>
      </c>
      <c r="X302" s="29">
        <f t="shared" si="19"/>
        <v>0</v>
      </c>
      <c r="Y302" s="15"/>
      <c r="Z302" s="16" t="e">
        <f>#REF!/1000</f>
        <v>#REF!</v>
      </c>
      <c r="AA302" s="16" t="e">
        <f>#REF!/1000</f>
        <v>#REF!</v>
      </c>
      <c r="AB302" s="16" t="e">
        <f>#REF!/1000</f>
        <v>#REF!</v>
      </c>
      <c r="AC302" s="16" t="e">
        <f>#REF!/1000</f>
        <v>#REF!</v>
      </c>
      <c r="AE302" s="18" t="e">
        <f>#REF!/1000</f>
        <v>#REF!</v>
      </c>
      <c r="AF302" s="18" t="e">
        <f>#REF!/1000</f>
        <v>#REF!</v>
      </c>
      <c r="AG302" s="18" t="e">
        <f>#REF!/1000</f>
        <v>#REF!</v>
      </c>
      <c r="AH302" s="18" t="e">
        <f>#REF!/1000</f>
        <v>#REF!</v>
      </c>
    </row>
    <row r="303" spans="1:34" s="17" customFormat="1">
      <c r="A303" s="7" t="s">
        <v>436</v>
      </c>
      <c r="B303" s="7">
        <v>631</v>
      </c>
      <c r="C303" s="7">
        <v>231</v>
      </c>
      <c r="D303" s="7">
        <v>102</v>
      </c>
      <c r="E303" s="7" t="s">
        <v>185</v>
      </c>
      <c r="F303" s="8">
        <v>16300</v>
      </c>
      <c r="G303" s="8">
        <v>3000</v>
      </c>
      <c r="H303" s="9">
        <v>13.3</v>
      </c>
      <c r="I303" s="10">
        <v>4</v>
      </c>
      <c r="J303" s="10" t="s">
        <v>406</v>
      </c>
      <c r="K303" s="11">
        <v>41887</v>
      </c>
      <c r="L303" s="12" t="s">
        <v>409</v>
      </c>
      <c r="M303" s="34">
        <v>2.5407299999999999</v>
      </c>
      <c r="N303" s="29">
        <v>3.95024</v>
      </c>
      <c r="O303" s="29">
        <v>1.11548</v>
      </c>
      <c r="P303" s="29">
        <v>0</v>
      </c>
      <c r="Q303" s="29">
        <v>17</v>
      </c>
      <c r="R303" s="29">
        <f t="shared" si="16"/>
        <v>1.825993555316863E-2</v>
      </c>
      <c r="S303" s="29">
        <v>22.03</v>
      </c>
      <c r="T303" s="29">
        <f t="shared" si="17"/>
        <v>4.7325456498388825E-2</v>
      </c>
      <c r="U303" s="29">
        <v>0</v>
      </c>
      <c r="V303" s="29">
        <f t="shared" si="18"/>
        <v>0</v>
      </c>
      <c r="W303" s="29">
        <v>0</v>
      </c>
      <c r="X303" s="29">
        <f t="shared" si="19"/>
        <v>0</v>
      </c>
      <c r="Y303" s="15"/>
      <c r="Z303" s="16" t="e">
        <f>#REF!/1000</f>
        <v>#REF!</v>
      </c>
      <c r="AA303" s="16" t="e">
        <f>#REF!/1000</f>
        <v>#REF!</v>
      </c>
      <c r="AB303" s="16" t="e">
        <f>#REF!/1000</f>
        <v>#REF!</v>
      </c>
      <c r="AC303" s="16" t="e">
        <f>#REF!/1000</f>
        <v>#REF!</v>
      </c>
      <c r="AE303" s="18" t="e">
        <f>#REF!/1000</f>
        <v>#REF!</v>
      </c>
      <c r="AF303" s="18" t="e">
        <f>#REF!/1000</f>
        <v>#REF!</v>
      </c>
      <c r="AG303" s="18" t="e">
        <f>#REF!/1000</f>
        <v>#REF!</v>
      </c>
      <c r="AH303" s="18" t="e">
        <f>#REF!/1000</f>
        <v>#REF!</v>
      </c>
    </row>
    <row r="304" spans="1:34" s="17" customFormat="1">
      <c r="A304" s="7" t="s">
        <v>436</v>
      </c>
      <c r="B304" s="7">
        <v>631</v>
      </c>
      <c r="C304" s="7">
        <v>231</v>
      </c>
      <c r="D304" s="7">
        <v>103</v>
      </c>
      <c r="E304" s="7" t="s">
        <v>185</v>
      </c>
      <c r="F304" s="8">
        <v>31550</v>
      </c>
      <c r="G304" s="8">
        <v>46142</v>
      </c>
      <c r="H304" s="9">
        <v>14.592000000000001</v>
      </c>
      <c r="I304" s="10">
        <v>2</v>
      </c>
      <c r="J304" s="10" t="s">
        <v>407</v>
      </c>
      <c r="K304" s="11">
        <v>41887</v>
      </c>
      <c r="L304" s="12" t="s">
        <v>409</v>
      </c>
      <c r="M304" s="34">
        <v>3.29521</v>
      </c>
      <c r="N304" s="29">
        <v>4.6730799999999997</v>
      </c>
      <c r="O304" s="29">
        <v>1.45122</v>
      </c>
      <c r="P304" s="29">
        <v>157</v>
      </c>
      <c r="Q304" s="29">
        <v>87</v>
      </c>
      <c r="R304" s="29">
        <f t="shared" si="16"/>
        <v>0.39258302005012535</v>
      </c>
      <c r="S304" s="29">
        <v>159.57</v>
      </c>
      <c r="T304" s="29">
        <f t="shared" si="17"/>
        <v>0.31244125939849626</v>
      </c>
      <c r="U304" s="29">
        <v>0</v>
      </c>
      <c r="V304" s="29">
        <f t="shared" si="18"/>
        <v>0</v>
      </c>
      <c r="W304" s="29">
        <v>0</v>
      </c>
      <c r="X304" s="29">
        <f t="shared" si="19"/>
        <v>0</v>
      </c>
      <c r="Y304" s="15" t="s">
        <v>481</v>
      </c>
      <c r="Z304" s="16" t="e">
        <f>#REF!/1000</f>
        <v>#REF!</v>
      </c>
      <c r="AA304" s="16" t="e">
        <f>#REF!/1000</f>
        <v>#REF!</v>
      </c>
      <c r="AB304" s="16" t="e">
        <f>#REF!/1000</f>
        <v>#REF!</v>
      </c>
      <c r="AC304" s="16" t="e">
        <f>#REF!/1000</f>
        <v>#REF!</v>
      </c>
      <c r="AE304" s="18" t="e">
        <f>#REF!/1000</f>
        <v>#REF!</v>
      </c>
      <c r="AF304" s="18" t="e">
        <f>#REF!/1000</f>
        <v>#REF!</v>
      </c>
      <c r="AG304" s="18" t="e">
        <f>#REF!/1000</f>
        <v>#REF!</v>
      </c>
      <c r="AH304" s="18" t="e">
        <f>#REF!/1000</f>
        <v>#REF!</v>
      </c>
    </row>
    <row r="305" spans="1:34" s="17" customFormat="1">
      <c r="A305" s="7" t="s">
        <v>436</v>
      </c>
      <c r="B305" s="7">
        <v>631</v>
      </c>
      <c r="C305" s="7">
        <v>2050</v>
      </c>
      <c r="D305" s="7">
        <v>100</v>
      </c>
      <c r="E305" s="7" t="s">
        <v>186</v>
      </c>
      <c r="F305" s="8">
        <v>3231</v>
      </c>
      <c r="G305" s="8">
        <v>45948</v>
      </c>
      <c r="H305" s="9">
        <v>42.716999999999999</v>
      </c>
      <c r="I305" s="10">
        <v>4</v>
      </c>
      <c r="J305" s="10" t="s">
        <v>405</v>
      </c>
      <c r="K305" s="11">
        <v>41890</v>
      </c>
      <c r="L305" s="12" t="s">
        <v>409</v>
      </c>
      <c r="M305" s="34">
        <v>2.8191000000000002</v>
      </c>
      <c r="N305" s="29">
        <v>4.9626700000000001</v>
      </c>
      <c r="O305" s="29">
        <v>2.0621999999999998</v>
      </c>
      <c r="P305" s="29">
        <v>1.65</v>
      </c>
      <c r="Q305" s="29">
        <v>0</v>
      </c>
      <c r="R305" s="29">
        <f t="shared" si="16"/>
        <v>1.1036088007785457E-3</v>
      </c>
      <c r="S305" s="29">
        <v>340</v>
      </c>
      <c r="T305" s="29">
        <f t="shared" si="17"/>
        <v>0.2274102983422458</v>
      </c>
      <c r="U305" s="29">
        <v>152</v>
      </c>
      <c r="V305" s="29">
        <f t="shared" si="18"/>
        <v>0.10166578043535694</v>
      </c>
      <c r="W305" s="29">
        <v>2</v>
      </c>
      <c r="X305" s="29">
        <f t="shared" si="19"/>
        <v>1.3377076373073283E-3</v>
      </c>
      <c r="Y305" s="15"/>
      <c r="Z305" s="16" t="e">
        <f>#REF!/1000</f>
        <v>#REF!</v>
      </c>
      <c r="AA305" s="16" t="e">
        <f>#REF!/1000</f>
        <v>#REF!</v>
      </c>
      <c r="AB305" s="16" t="e">
        <f>#REF!/1000</f>
        <v>#REF!</v>
      </c>
      <c r="AC305" s="16" t="e">
        <f>#REF!/1000</f>
        <v>#REF!</v>
      </c>
      <c r="AE305" s="18" t="e">
        <f>#REF!/1000</f>
        <v>#REF!</v>
      </c>
      <c r="AF305" s="18" t="e">
        <f>#REF!/1000</f>
        <v>#REF!</v>
      </c>
      <c r="AG305" s="18" t="e">
        <f>#REF!/1000</f>
        <v>#REF!</v>
      </c>
      <c r="AH305" s="18" t="e">
        <f>#REF!/1000</f>
        <v>#REF!</v>
      </c>
    </row>
    <row r="306" spans="1:34" s="17" customFormat="1">
      <c r="A306" s="7" t="s">
        <v>436</v>
      </c>
      <c r="B306" s="7">
        <v>631</v>
      </c>
      <c r="C306" s="7">
        <v>2050</v>
      </c>
      <c r="D306" s="7">
        <v>100</v>
      </c>
      <c r="E306" s="7" t="s">
        <v>186</v>
      </c>
      <c r="F306" s="8">
        <v>45948</v>
      </c>
      <c r="G306" s="8">
        <v>3231</v>
      </c>
      <c r="H306" s="9">
        <v>42.716999999999999</v>
      </c>
      <c r="I306" s="10">
        <v>4</v>
      </c>
      <c r="J306" s="10" t="s">
        <v>406</v>
      </c>
      <c r="K306" s="11">
        <v>41890</v>
      </c>
      <c r="L306" s="12" t="s">
        <v>409</v>
      </c>
      <c r="M306" s="34">
        <v>2.8534299999999999</v>
      </c>
      <c r="N306" s="29">
        <v>4.88415</v>
      </c>
      <c r="O306" s="29">
        <v>2.0379800000000001</v>
      </c>
      <c r="P306" s="29">
        <v>1.55</v>
      </c>
      <c r="Q306" s="29">
        <v>1.1499999999999999</v>
      </c>
      <c r="R306" s="29">
        <f t="shared" si="16"/>
        <v>1.4213143646390363E-3</v>
      </c>
      <c r="S306" s="29">
        <v>587</v>
      </c>
      <c r="T306" s="29">
        <f t="shared" si="17"/>
        <v>0.39261719154970087</v>
      </c>
      <c r="U306" s="29">
        <v>231</v>
      </c>
      <c r="V306" s="29">
        <f t="shared" si="18"/>
        <v>0.15450523210899642</v>
      </c>
      <c r="W306" s="29">
        <v>1</v>
      </c>
      <c r="X306" s="29">
        <f t="shared" si="19"/>
        <v>6.6885381865366413E-4</v>
      </c>
      <c r="Y306" s="15"/>
      <c r="Z306" s="16" t="e">
        <f>#REF!/1000</f>
        <v>#REF!</v>
      </c>
      <c r="AA306" s="16" t="e">
        <f>#REF!/1000</f>
        <v>#REF!</v>
      </c>
      <c r="AB306" s="16" t="e">
        <f>#REF!/1000</f>
        <v>#REF!</v>
      </c>
      <c r="AC306" s="16" t="e">
        <f>#REF!/1000</f>
        <v>#REF!</v>
      </c>
      <c r="AE306" s="18" t="e">
        <f>#REF!/1000</f>
        <v>#REF!</v>
      </c>
      <c r="AF306" s="18" t="e">
        <f>#REF!/1000</f>
        <v>#REF!</v>
      </c>
      <c r="AG306" s="18" t="e">
        <f>#REF!/1000</f>
        <v>#REF!</v>
      </c>
      <c r="AH306" s="18" t="e">
        <f>#REF!/1000</f>
        <v>#REF!</v>
      </c>
    </row>
    <row r="307" spans="1:34" s="17" customFormat="1">
      <c r="A307" s="7" t="s">
        <v>436</v>
      </c>
      <c r="B307" s="7">
        <v>631</v>
      </c>
      <c r="C307" s="7">
        <v>2178</v>
      </c>
      <c r="D307" s="7">
        <v>100</v>
      </c>
      <c r="E307" s="7" t="s">
        <v>187</v>
      </c>
      <c r="F307" s="8">
        <v>1891</v>
      </c>
      <c r="G307" s="8">
        <v>45579</v>
      </c>
      <c r="H307" s="9">
        <v>43.688000000000002</v>
      </c>
      <c r="I307" s="10">
        <v>4</v>
      </c>
      <c r="J307" s="10" t="s">
        <v>405</v>
      </c>
      <c r="K307" s="11">
        <v>41890</v>
      </c>
      <c r="L307" s="12" t="s">
        <v>409</v>
      </c>
      <c r="M307" s="34">
        <v>2.3599399999999999</v>
      </c>
      <c r="N307" s="29">
        <v>3.91614</v>
      </c>
      <c r="O307" s="29">
        <v>1.3109999999999999</v>
      </c>
      <c r="P307" s="29">
        <v>87.46</v>
      </c>
      <c r="Q307" s="29">
        <v>0</v>
      </c>
      <c r="R307" s="29">
        <f t="shared" si="16"/>
        <v>5.7197792136448045E-2</v>
      </c>
      <c r="S307" s="29">
        <v>140</v>
      </c>
      <c r="T307" s="29">
        <f t="shared" si="17"/>
        <v>9.1558322651529009E-2</v>
      </c>
      <c r="U307" s="29">
        <v>59</v>
      </c>
      <c r="V307" s="29">
        <f t="shared" si="18"/>
        <v>3.8585293117430079E-2</v>
      </c>
      <c r="W307" s="29">
        <v>0</v>
      </c>
      <c r="X307" s="29">
        <f t="shared" si="19"/>
        <v>0</v>
      </c>
      <c r="Y307" s="15"/>
      <c r="Z307" s="16" t="e">
        <f>#REF!/1000</f>
        <v>#REF!</v>
      </c>
      <c r="AA307" s="16" t="e">
        <f>#REF!/1000</f>
        <v>#REF!</v>
      </c>
      <c r="AB307" s="16" t="e">
        <f>#REF!/1000</f>
        <v>#REF!</v>
      </c>
      <c r="AC307" s="16" t="e">
        <f>#REF!/1000</f>
        <v>#REF!</v>
      </c>
      <c r="AE307" s="18" t="e">
        <f>#REF!/1000</f>
        <v>#REF!</v>
      </c>
      <c r="AF307" s="18" t="e">
        <f>#REF!/1000</f>
        <v>#REF!</v>
      </c>
      <c r="AG307" s="18" t="e">
        <f>#REF!/1000</f>
        <v>#REF!</v>
      </c>
      <c r="AH307" s="18" t="e">
        <f>#REF!/1000</f>
        <v>#REF!</v>
      </c>
    </row>
    <row r="308" spans="1:34" s="17" customFormat="1">
      <c r="A308" s="7" t="s">
        <v>436</v>
      </c>
      <c r="B308" s="7">
        <v>631</v>
      </c>
      <c r="C308" s="7">
        <v>2178</v>
      </c>
      <c r="D308" s="7">
        <v>100</v>
      </c>
      <c r="E308" s="7" t="s">
        <v>187</v>
      </c>
      <c r="F308" s="8">
        <v>45579</v>
      </c>
      <c r="G308" s="8">
        <v>1891</v>
      </c>
      <c r="H308" s="9">
        <v>43.688000000000002</v>
      </c>
      <c r="I308" s="10">
        <v>4</v>
      </c>
      <c r="J308" s="10" t="s">
        <v>406</v>
      </c>
      <c r="K308" s="11">
        <v>41890</v>
      </c>
      <c r="L308" s="12" t="s">
        <v>409</v>
      </c>
      <c r="M308" s="34">
        <v>2.48272</v>
      </c>
      <c r="N308" s="29">
        <v>4.6344700000000003</v>
      </c>
      <c r="O308" s="29">
        <v>1.2819199999999999</v>
      </c>
      <c r="P308" s="29">
        <v>386.18</v>
      </c>
      <c r="Q308" s="29">
        <v>0</v>
      </c>
      <c r="R308" s="29">
        <f t="shared" si="16"/>
        <v>0.25255709315405339</v>
      </c>
      <c r="S308" s="29">
        <v>297</v>
      </c>
      <c r="T308" s="29">
        <f t="shared" si="17"/>
        <v>0.1942344416250294</v>
      </c>
      <c r="U308" s="29">
        <v>45</v>
      </c>
      <c r="V308" s="29">
        <f t="shared" si="18"/>
        <v>2.942946085227718E-2</v>
      </c>
      <c r="W308" s="29">
        <v>2</v>
      </c>
      <c r="X308" s="29">
        <f t="shared" si="19"/>
        <v>1.3079760378789857E-3</v>
      </c>
      <c r="Y308" s="15"/>
      <c r="Z308" s="16" t="e">
        <f>#REF!/1000</f>
        <v>#REF!</v>
      </c>
      <c r="AA308" s="16" t="e">
        <f>#REF!/1000</f>
        <v>#REF!</v>
      </c>
      <c r="AB308" s="16" t="e">
        <f>#REF!/1000</f>
        <v>#REF!</v>
      </c>
      <c r="AC308" s="16" t="e">
        <f>#REF!/1000</f>
        <v>#REF!</v>
      </c>
      <c r="AE308" s="18" t="e">
        <f>#REF!/1000</f>
        <v>#REF!</v>
      </c>
      <c r="AF308" s="18" t="e">
        <f>#REF!/1000</f>
        <v>#REF!</v>
      </c>
      <c r="AG308" s="18" t="e">
        <f>#REF!/1000</f>
        <v>#REF!</v>
      </c>
      <c r="AH308" s="18" t="e">
        <f>#REF!/1000</f>
        <v>#REF!</v>
      </c>
    </row>
    <row r="309" spans="1:34" s="17" customFormat="1">
      <c r="A309" s="7" t="s">
        <v>436</v>
      </c>
      <c r="B309" s="7">
        <v>631</v>
      </c>
      <c r="C309" s="7">
        <v>2404</v>
      </c>
      <c r="D309" s="7">
        <v>100</v>
      </c>
      <c r="E309" s="7" t="s">
        <v>188</v>
      </c>
      <c r="F309" s="8">
        <v>0</v>
      </c>
      <c r="G309" s="8">
        <v>18394</v>
      </c>
      <c r="H309" s="9">
        <v>18.393999999999998</v>
      </c>
      <c r="I309" s="10">
        <v>2</v>
      </c>
      <c r="J309" s="10" t="s">
        <v>407</v>
      </c>
      <c r="K309" s="11">
        <v>41887</v>
      </c>
      <c r="L309" s="12" t="s">
        <v>409</v>
      </c>
      <c r="M309" s="34">
        <v>2.4669599999999998</v>
      </c>
      <c r="N309" s="29">
        <v>3.3392900000000001</v>
      </c>
      <c r="O309" s="29">
        <v>1.27593</v>
      </c>
      <c r="P309" s="29">
        <v>48</v>
      </c>
      <c r="Q309" s="29">
        <v>3059</v>
      </c>
      <c r="R309" s="29">
        <f t="shared" si="16"/>
        <v>2.450333183180851</v>
      </c>
      <c r="S309" s="29">
        <v>41.28</v>
      </c>
      <c r="T309" s="29">
        <f t="shared" si="17"/>
        <v>6.4120287671445675E-2</v>
      </c>
      <c r="U309" s="29">
        <v>0</v>
      </c>
      <c r="V309" s="29">
        <f t="shared" si="18"/>
        <v>0</v>
      </c>
      <c r="W309" s="29">
        <v>0</v>
      </c>
      <c r="X309" s="29">
        <f t="shared" si="19"/>
        <v>0</v>
      </c>
      <c r="Y309" s="15"/>
      <c r="Z309" s="16" t="e">
        <f>#REF!/1000</f>
        <v>#REF!</v>
      </c>
      <c r="AA309" s="16" t="e">
        <f>#REF!/1000</f>
        <v>#REF!</v>
      </c>
      <c r="AB309" s="16" t="e">
        <f>#REF!/1000</f>
        <v>#REF!</v>
      </c>
      <c r="AC309" s="16" t="e">
        <f>#REF!/1000</f>
        <v>#REF!</v>
      </c>
      <c r="AE309" s="18" t="e">
        <f>#REF!/1000</f>
        <v>#REF!</v>
      </c>
      <c r="AF309" s="18" t="e">
        <f>#REF!/1000</f>
        <v>#REF!</v>
      </c>
      <c r="AG309" s="18" t="e">
        <f>#REF!/1000</f>
        <v>#REF!</v>
      </c>
      <c r="AH309" s="18" t="e">
        <f>#REF!/1000</f>
        <v>#REF!</v>
      </c>
    </row>
    <row r="310" spans="1:34" s="17" customFormat="1">
      <c r="A310" s="7" t="s">
        <v>436</v>
      </c>
      <c r="B310" s="7">
        <v>631</v>
      </c>
      <c r="C310" s="7">
        <v>2405</v>
      </c>
      <c r="D310" s="7">
        <v>100</v>
      </c>
      <c r="E310" s="7" t="s">
        <v>189</v>
      </c>
      <c r="F310" s="8">
        <v>0</v>
      </c>
      <c r="G310" s="8">
        <v>7300</v>
      </c>
      <c r="H310" s="9">
        <v>7.3</v>
      </c>
      <c r="I310" s="10">
        <v>2</v>
      </c>
      <c r="J310" s="10" t="s">
        <v>407</v>
      </c>
      <c r="K310" s="11">
        <v>41887</v>
      </c>
      <c r="L310" s="12" t="s">
        <v>409</v>
      </c>
      <c r="M310" s="34">
        <v>2.3729</v>
      </c>
      <c r="N310" s="29">
        <v>2.0349400000000002</v>
      </c>
      <c r="O310" s="29">
        <v>1.41201</v>
      </c>
      <c r="P310" s="29">
        <v>0</v>
      </c>
      <c r="Q310" s="29">
        <v>354</v>
      </c>
      <c r="R310" s="29">
        <f t="shared" si="16"/>
        <v>0.69275929549902149</v>
      </c>
      <c r="S310" s="29">
        <v>484.1</v>
      </c>
      <c r="T310" s="29">
        <f t="shared" si="17"/>
        <v>1.8947162426614483</v>
      </c>
      <c r="U310" s="29">
        <v>0</v>
      </c>
      <c r="V310" s="29">
        <f t="shared" si="18"/>
        <v>0</v>
      </c>
      <c r="W310" s="29">
        <v>0</v>
      </c>
      <c r="X310" s="29">
        <f t="shared" si="19"/>
        <v>0</v>
      </c>
      <c r="Y310" s="15"/>
      <c r="Z310" s="16" t="e">
        <f>#REF!/1000</f>
        <v>#REF!</v>
      </c>
      <c r="AA310" s="16" t="e">
        <f>#REF!/1000</f>
        <v>#REF!</v>
      </c>
      <c r="AB310" s="16" t="e">
        <f>#REF!/1000</f>
        <v>#REF!</v>
      </c>
      <c r="AC310" s="16" t="e">
        <f>#REF!/1000</f>
        <v>#REF!</v>
      </c>
      <c r="AE310" s="18" t="e">
        <f>#REF!/1000</f>
        <v>#REF!</v>
      </c>
      <c r="AF310" s="18" t="e">
        <f>#REF!/1000</f>
        <v>#REF!</v>
      </c>
      <c r="AG310" s="18" t="e">
        <f>#REF!/1000</f>
        <v>#REF!</v>
      </c>
      <c r="AH310" s="18" t="e">
        <f>#REF!/1000</f>
        <v>#REF!</v>
      </c>
    </row>
    <row r="311" spans="1:34" s="17" customFormat="1">
      <c r="A311" s="7" t="s">
        <v>436</v>
      </c>
      <c r="B311" s="7">
        <v>631</v>
      </c>
      <c r="C311" s="7">
        <v>2413</v>
      </c>
      <c r="D311" s="7">
        <v>100</v>
      </c>
      <c r="E311" s="7" t="s">
        <v>190</v>
      </c>
      <c r="F311" s="8">
        <v>0</v>
      </c>
      <c r="G311" s="8">
        <v>24941</v>
      </c>
      <c r="H311" s="9">
        <v>24.940999999999999</v>
      </c>
      <c r="I311" s="10">
        <v>2</v>
      </c>
      <c r="J311" s="10" t="s">
        <v>407</v>
      </c>
      <c r="K311" s="11">
        <v>41887</v>
      </c>
      <c r="L311" s="12" t="s">
        <v>409</v>
      </c>
      <c r="M311" s="34">
        <v>2.4116499999999998</v>
      </c>
      <c r="N311" s="29">
        <v>1.9151800000000001</v>
      </c>
      <c r="O311" s="29">
        <v>1.36456</v>
      </c>
      <c r="P311" s="29">
        <v>0</v>
      </c>
      <c r="Q311" s="29">
        <v>0</v>
      </c>
      <c r="R311" s="29">
        <f t="shared" si="16"/>
        <v>0</v>
      </c>
      <c r="S311" s="29">
        <v>0.45</v>
      </c>
      <c r="T311" s="29">
        <f t="shared" si="17"/>
        <v>5.1550229971303698E-4</v>
      </c>
      <c r="U311" s="29">
        <v>0</v>
      </c>
      <c r="V311" s="29">
        <f t="shared" si="18"/>
        <v>0</v>
      </c>
      <c r="W311" s="29">
        <v>0</v>
      </c>
      <c r="X311" s="29">
        <f t="shared" si="19"/>
        <v>0</v>
      </c>
      <c r="Y311" s="15"/>
      <c r="Z311" s="16" t="e">
        <f>#REF!/1000</f>
        <v>#REF!</v>
      </c>
      <c r="AA311" s="16" t="e">
        <f>#REF!/1000</f>
        <v>#REF!</v>
      </c>
      <c r="AB311" s="16" t="e">
        <f>#REF!/1000</f>
        <v>#REF!</v>
      </c>
      <c r="AC311" s="16" t="e">
        <f>#REF!/1000</f>
        <v>#REF!</v>
      </c>
      <c r="AE311" s="18" t="e">
        <f>#REF!/1000</f>
        <v>#REF!</v>
      </c>
      <c r="AF311" s="18" t="e">
        <f>#REF!/1000</f>
        <v>#REF!</v>
      </c>
      <c r="AG311" s="18" t="e">
        <f>#REF!/1000</f>
        <v>#REF!</v>
      </c>
      <c r="AH311" s="18" t="e">
        <f>#REF!/1000</f>
        <v>#REF!</v>
      </c>
    </row>
    <row r="312" spans="1:34" s="17" customFormat="1">
      <c r="A312" s="7" t="s">
        <v>436</v>
      </c>
      <c r="B312" s="7">
        <v>631</v>
      </c>
      <c r="C312" s="7">
        <v>2462</v>
      </c>
      <c r="D312" s="7">
        <v>100</v>
      </c>
      <c r="E312" s="7" t="s">
        <v>191</v>
      </c>
      <c r="F312" s="8">
        <v>0</v>
      </c>
      <c r="G312" s="8">
        <v>2714</v>
      </c>
      <c r="H312" s="9">
        <v>2.714</v>
      </c>
      <c r="I312" s="10">
        <v>2</v>
      </c>
      <c r="J312" s="10" t="s">
        <v>407</v>
      </c>
      <c r="K312" s="11">
        <v>41887</v>
      </c>
      <c r="L312" s="12" t="s">
        <v>409</v>
      </c>
      <c r="M312" s="34">
        <v>5.2759600000000004</v>
      </c>
      <c r="N312" s="29">
        <v>3.6232099999999998</v>
      </c>
      <c r="O312" s="29">
        <v>1.3586199999999999</v>
      </c>
      <c r="P312" s="29">
        <v>11</v>
      </c>
      <c r="Q312" s="29">
        <v>2520</v>
      </c>
      <c r="R312" s="29">
        <f t="shared" si="16"/>
        <v>13.380355826929149</v>
      </c>
      <c r="S312" s="29">
        <v>33.43</v>
      </c>
      <c r="T312" s="29">
        <f t="shared" si="17"/>
        <v>0.35193178229287292</v>
      </c>
      <c r="U312" s="29">
        <v>0</v>
      </c>
      <c r="V312" s="29">
        <f t="shared" si="18"/>
        <v>0</v>
      </c>
      <c r="W312" s="29">
        <v>0</v>
      </c>
      <c r="X312" s="29">
        <f t="shared" si="19"/>
        <v>0</v>
      </c>
      <c r="Y312" s="15"/>
      <c r="Z312" s="16" t="e">
        <f>#REF!/1000</f>
        <v>#REF!</v>
      </c>
      <c r="AA312" s="16" t="e">
        <f>#REF!/1000</f>
        <v>#REF!</v>
      </c>
      <c r="AB312" s="16" t="e">
        <f>#REF!/1000</f>
        <v>#REF!</v>
      </c>
      <c r="AC312" s="16" t="e">
        <f>#REF!/1000</f>
        <v>#REF!</v>
      </c>
      <c r="AE312" s="18" t="e">
        <f>#REF!/1000</f>
        <v>#REF!</v>
      </c>
      <c r="AF312" s="18" t="e">
        <f>#REF!/1000</f>
        <v>#REF!</v>
      </c>
      <c r="AG312" s="18" t="e">
        <f>#REF!/1000</f>
        <v>#REF!</v>
      </c>
      <c r="AH312" s="18" t="e">
        <f>#REF!/1000</f>
        <v>#REF!</v>
      </c>
    </row>
    <row r="313" spans="1:34" s="17" customFormat="1">
      <c r="A313" s="7" t="s">
        <v>506</v>
      </c>
      <c r="B313" s="7">
        <v>632</v>
      </c>
      <c r="C313" s="7">
        <v>24</v>
      </c>
      <c r="D313" s="7">
        <v>701</v>
      </c>
      <c r="E313" s="7" t="s">
        <v>192</v>
      </c>
      <c r="F313" s="8">
        <v>396293</v>
      </c>
      <c r="G313" s="8">
        <v>364498</v>
      </c>
      <c r="H313" s="9">
        <v>31.795000000000002</v>
      </c>
      <c r="I313" s="10">
        <v>4</v>
      </c>
      <c r="J313" s="10" t="s">
        <v>406</v>
      </c>
      <c r="K313" s="11">
        <v>41892</v>
      </c>
      <c r="L313" s="12" t="s">
        <v>409</v>
      </c>
      <c r="M313" s="34">
        <v>2.4669400000000001</v>
      </c>
      <c r="N313" s="29">
        <v>5.1514499999999996</v>
      </c>
      <c r="O313" s="29">
        <v>1.35409</v>
      </c>
      <c r="P313" s="29">
        <v>124.79</v>
      </c>
      <c r="Q313" s="29">
        <v>0</v>
      </c>
      <c r="R313" s="29">
        <f t="shared" si="16"/>
        <v>0.11213802709320872</v>
      </c>
      <c r="S313" s="29">
        <v>151.38</v>
      </c>
      <c r="T313" s="29">
        <f t="shared" si="17"/>
        <v>0.13603217037719317</v>
      </c>
      <c r="U313" s="29">
        <v>368</v>
      </c>
      <c r="V313" s="29">
        <f t="shared" si="18"/>
        <v>0.3306899108125716</v>
      </c>
      <c r="W313" s="29">
        <v>0</v>
      </c>
      <c r="X313" s="29">
        <f t="shared" si="19"/>
        <v>0</v>
      </c>
      <c r="Y313" s="15"/>
      <c r="Z313" s="16" t="e">
        <f>#REF!/1000</f>
        <v>#REF!</v>
      </c>
      <c r="AA313" s="16" t="e">
        <f>#REF!/1000</f>
        <v>#REF!</v>
      </c>
      <c r="AB313" s="16" t="e">
        <f>#REF!/1000</f>
        <v>#REF!</v>
      </c>
      <c r="AC313" s="16" t="e">
        <f>#REF!/1000</f>
        <v>#REF!</v>
      </c>
      <c r="AE313" s="18" t="e">
        <f>#REF!/1000</f>
        <v>#REF!</v>
      </c>
      <c r="AF313" s="18" t="e">
        <f>#REF!/1000</f>
        <v>#REF!</v>
      </c>
      <c r="AG313" s="18" t="e">
        <f>#REF!/1000</f>
        <v>#REF!</v>
      </c>
      <c r="AH313" s="18" t="e">
        <f>#REF!/1000</f>
        <v>#REF!</v>
      </c>
    </row>
    <row r="314" spans="1:34" s="17" customFormat="1">
      <c r="A314" s="7" t="s">
        <v>506</v>
      </c>
      <c r="B314" s="7">
        <v>632</v>
      </c>
      <c r="C314" s="7">
        <v>24</v>
      </c>
      <c r="D314" s="7">
        <v>701</v>
      </c>
      <c r="E314" s="7" t="s">
        <v>192</v>
      </c>
      <c r="F314" s="8">
        <v>364498</v>
      </c>
      <c r="G314" s="8">
        <v>396293</v>
      </c>
      <c r="H314" s="9">
        <v>31.795000000000002</v>
      </c>
      <c r="I314" s="10">
        <v>4</v>
      </c>
      <c r="J314" s="10" t="s">
        <v>405</v>
      </c>
      <c r="K314" s="11">
        <v>41892</v>
      </c>
      <c r="L314" s="12" t="s">
        <v>409</v>
      </c>
      <c r="M314" s="34">
        <v>2.6745899999999998</v>
      </c>
      <c r="N314" s="29">
        <v>6.3587100000000003</v>
      </c>
      <c r="O314" s="29">
        <v>1.3262700000000001</v>
      </c>
      <c r="P314" s="29">
        <v>581.38</v>
      </c>
      <c r="Q314" s="29">
        <v>0</v>
      </c>
      <c r="R314" s="29">
        <f t="shared" si="16"/>
        <v>0.52243614225057855</v>
      </c>
      <c r="S314" s="29">
        <v>127.38</v>
      </c>
      <c r="T314" s="29">
        <f t="shared" si="17"/>
        <v>0.1144654370633298</v>
      </c>
      <c r="U314" s="29">
        <v>639</v>
      </c>
      <c r="V314" s="29">
        <f t="shared" si="18"/>
        <v>0.57421427448161211</v>
      </c>
      <c r="W314" s="29">
        <v>1</v>
      </c>
      <c r="X314" s="29">
        <f t="shared" si="19"/>
        <v>8.9861388807764033E-4</v>
      </c>
      <c r="Y314" s="15"/>
      <c r="Z314" s="16" t="e">
        <f>#REF!/1000</f>
        <v>#REF!</v>
      </c>
      <c r="AA314" s="16" t="e">
        <f>#REF!/1000</f>
        <v>#REF!</v>
      </c>
      <c r="AB314" s="16" t="e">
        <f>#REF!/1000</f>
        <v>#REF!</v>
      </c>
      <c r="AC314" s="16" t="e">
        <f>#REF!/1000</f>
        <v>#REF!</v>
      </c>
      <c r="AE314" s="18" t="e">
        <f>#REF!/1000</f>
        <v>#REF!</v>
      </c>
      <c r="AF314" s="18" t="e">
        <f>#REF!/1000</f>
        <v>#REF!</v>
      </c>
      <c r="AG314" s="18" t="e">
        <f>#REF!/1000</f>
        <v>#REF!</v>
      </c>
      <c r="AH314" s="18" t="e">
        <f>#REF!/1000</f>
        <v>#REF!</v>
      </c>
    </row>
    <row r="315" spans="1:34" s="17" customFormat="1">
      <c r="A315" s="7" t="s">
        <v>506</v>
      </c>
      <c r="B315" s="7">
        <v>632</v>
      </c>
      <c r="C315" s="7">
        <v>24</v>
      </c>
      <c r="D315" s="7">
        <v>702</v>
      </c>
      <c r="E315" s="7" t="s">
        <v>193</v>
      </c>
      <c r="F315" s="8">
        <v>420145</v>
      </c>
      <c r="G315" s="8">
        <v>396293</v>
      </c>
      <c r="H315" s="9">
        <v>23.852</v>
      </c>
      <c r="I315" s="10">
        <v>4</v>
      </c>
      <c r="J315" s="10" t="s">
        <v>406</v>
      </c>
      <c r="K315" s="11">
        <v>41892</v>
      </c>
      <c r="L315" s="12" t="s">
        <v>409</v>
      </c>
      <c r="M315" s="34">
        <v>2.5053700000000001</v>
      </c>
      <c r="N315" s="29">
        <v>5.8439500000000004</v>
      </c>
      <c r="O315" s="29">
        <v>1.2918799999999999</v>
      </c>
      <c r="P315" s="29">
        <v>9.8699999999999992</v>
      </c>
      <c r="Q315" s="29">
        <v>0</v>
      </c>
      <c r="R315" s="29">
        <f t="shared" si="16"/>
        <v>1.1822907932248867E-2</v>
      </c>
      <c r="S315" s="29">
        <v>3.69</v>
      </c>
      <c r="T315" s="29">
        <f t="shared" si="17"/>
        <v>4.420114515703984E-3</v>
      </c>
      <c r="U315" s="29">
        <v>347</v>
      </c>
      <c r="V315" s="29">
        <f t="shared" si="18"/>
        <v>0.41565846529790851</v>
      </c>
      <c r="W315" s="29">
        <v>0</v>
      </c>
      <c r="X315" s="29">
        <f t="shared" si="19"/>
        <v>0</v>
      </c>
      <c r="Y315" s="15"/>
      <c r="Z315" s="16" t="e">
        <f>#REF!/1000</f>
        <v>#REF!</v>
      </c>
      <c r="AA315" s="16" t="e">
        <f>#REF!/1000</f>
        <v>#REF!</v>
      </c>
      <c r="AB315" s="16" t="e">
        <f>#REF!/1000</f>
        <v>#REF!</v>
      </c>
      <c r="AC315" s="16" t="e">
        <f>#REF!/1000</f>
        <v>#REF!</v>
      </c>
      <c r="AE315" s="18" t="e">
        <f>#REF!/1000</f>
        <v>#REF!</v>
      </c>
      <c r="AF315" s="18" t="e">
        <f>#REF!/1000</f>
        <v>#REF!</v>
      </c>
      <c r="AG315" s="18" t="e">
        <f>#REF!/1000</f>
        <v>#REF!</v>
      </c>
      <c r="AH315" s="18" t="e">
        <f>#REF!/1000</f>
        <v>#REF!</v>
      </c>
    </row>
    <row r="316" spans="1:34" s="17" customFormat="1">
      <c r="A316" s="7" t="s">
        <v>506</v>
      </c>
      <c r="B316" s="7">
        <v>632</v>
      </c>
      <c r="C316" s="7">
        <v>24</v>
      </c>
      <c r="D316" s="7">
        <v>702</v>
      </c>
      <c r="E316" s="7" t="s">
        <v>193</v>
      </c>
      <c r="F316" s="8">
        <v>396293</v>
      </c>
      <c r="G316" s="8">
        <v>420145</v>
      </c>
      <c r="H316" s="9">
        <v>23.852</v>
      </c>
      <c r="I316" s="10">
        <v>4</v>
      </c>
      <c r="J316" s="10" t="s">
        <v>405</v>
      </c>
      <c r="K316" s="11">
        <v>41892</v>
      </c>
      <c r="L316" s="12" t="s">
        <v>409</v>
      </c>
      <c r="M316" s="34">
        <v>2.5867900000000001</v>
      </c>
      <c r="N316" s="29">
        <v>6.4780199999999999</v>
      </c>
      <c r="O316" s="29">
        <v>1.2798499999999999</v>
      </c>
      <c r="P316" s="29">
        <v>117.13</v>
      </c>
      <c r="Q316" s="29">
        <v>0</v>
      </c>
      <c r="R316" s="29">
        <f t="shared" si="16"/>
        <v>0.14030569464076087</v>
      </c>
      <c r="S316" s="29">
        <v>5.01</v>
      </c>
      <c r="T316" s="29">
        <f t="shared" si="17"/>
        <v>6.0012936920533768E-3</v>
      </c>
      <c r="U316" s="29">
        <v>131</v>
      </c>
      <c r="V316" s="29">
        <f t="shared" si="18"/>
        <v>0.15692005462255337</v>
      </c>
      <c r="W316" s="29">
        <v>0</v>
      </c>
      <c r="X316" s="29">
        <f t="shared" si="19"/>
        <v>0</v>
      </c>
      <c r="Y316" s="15"/>
      <c r="Z316" s="16" t="e">
        <f>#REF!/1000</f>
        <v>#REF!</v>
      </c>
      <c r="AA316" s="16" t="e">
        <f>#REF!/1000</f>
        <v>#REF!</v>
      </c>
      <c r="AB316" s="16" t="e">
        <f>#REF!/1000</f>
        <v>#REF!</v>
      </c>
      <c r="AC316" s="16" t="e">
        <f>#REF!/1000</f>
        <v>#REF!</v>
      </c>
      <c r="AE316" s="18" t="e">
        <f>#REF!/1000</f>
        <v>#REF!</v>
      </c>
      <c r="AF316" s="18" t="e">
        <f>#REF!/1000</f>
        <v>#REF!</v>
      </c>
      <c r="AG316" s="18" t="e">
        <f>#REF!/1000</f>
        <v>#REF!</v>
      </c>
      <c r="AH316" s="18" t="e">
        <f>#REF!/1000</f>
        <v>#REF!</v>
      </c>
    </row>
    <row r="317" spans="1:34" s="17" customFormat="1">
      <c r="A317" s="7" t="s">
        <v>506</v>
      </c>
      <c r="B317" s="7">
        <v>632</v>
      </c>
      <c r="C317" s="7">
        <v>217</v>
      </c>
      <c r="D317" s="7">
        <v>101</v>
      </c>
      <c r="E317" s="7" t="s">
        <v>194</v>
      </c>
      <c r="F317" s="8">
        <v>0</v>
      </c>
      <c r="G317" s="8">
        <v>28460</v>
      </c>
      <c r="H317" s="9">
        <v>28.46</v>
      </c>
      <c r="I317" s="10">
        <v>4</v>
      </c>
      <c r="J317" s="10" t="s">
        <v>405</v>
      </c>
      <c r="K317" s="11">
        <v>41891</v>
      </c>
      <c r="L317" s="12" t="s">
        <v>409</v>
      </c>
      <c r="M317" s="34">
        <v>2.7258900000000001</v>
      </c>
      <c r="N317" s="29">
        <v>5.1201499999999998</v>
      </c>
      <c r="O317" s="29">
        <v>1.3249200000000001</v>
      </c>
      <c r="P317" s="29">
        <v>0</v>
      </c>
      <c r="Q317" s="29">
        <v>12.3</v>
      </c>
      <c r="R317" s="29">
        <f t="shared" si="16"/>
        <v>6.1740789077401881E-3</v>
      </c>
      <c r="S317" s="29">
        <v>258.10000000000002</v>
      </c>
      <c r="T317" s="29">
        <f t="shared" si="17"/>
        <v>0.2591105310711776</v>
      </c>
      <c r="U317" s="29">
        <v>134</v>
      </c>
      <c r="V317" s="29">
        <f t="shared" si="18"/>
        <v>0.13452464611986747</v>
      </c>
      <c r="W317" s="29">
        <v>0</v>
      </c>
      <c r="X317" s="29">
        <f t="shared" si="19"/>
        <v>0</v>
      </c>
      <c r="Y317" s="15" t="s">
        <v>479</v>
      </c>
      <c r="Z317" s="16" t="e">
        <f>#REF!/1000</f>
        <v>#REF!</v>
      </c>
      <c r="AA317" s="16" t="e">
        <f>#REF!/1000</f>
        <v>#REF!</v>
      </c>
      <c r="AB317" s="16" t="e">
        <f>#REF!/1000</f>
        <v>#REF!</v>
      </c>
      <c r="AC317" s="16" t="e">
        <f>#REF!/1000</f>
        <v>#REF!</v>
      </c>
      <c r="AE317" s="18" t="e">
        <f>#REF!/1000</f>
        <v>#REF!</v>
      </c>
      <c r="AF317" s="18" t="e">
        <f>#REF!/1000</f>
        <v>#REF!</v>
      </c>
      <c r="AG317" s="18" t="e">
        <f>#REF!/1000</f>
        <v>#REF!</v>
      </c>
      <c r="AH317" s="18" t="e">
        <f>#REF!/1000</f>
        <v>#REF!</v>
      </c>
    </row>
    <row r="318" spans="1:34" s="17" customFormat="1">
      <c r="A318" s="7" t="s">
        <v>506</v>
      </c>
      <c r="B318" s="7">
        <v>632</v>
      </c>
      <c r="C318" s="7">
        <v>217</v>
      </c>
      <c r="D318" s="7">
        <v>101</v>
      </c>
      <c r="E318" s="7" t="s">
        <v>194</v>
      </c>
      <c r="F318" s="8">
        <v>28460</v>
      </c>
      <c r="G318" s="8">
        <v>0</v>
      </c>
      <c r="H318" s="9">
        <v>28.46</v>
      </c>
      <c r="I318" s="10">
        <v>4</v>
      </c>
      <c r="J318" s="10" t="s">
        <v>405</v>
      </c>
      <c r="K318" s="11">
        <v>41891</v>
      </c>
      <c r="L318" s="12" t="s">
        <v>409</v>
      </c>
      <c r="M318" s="34">
        <v>2.7258900000000001</v>
      </c>
      <c r="N318" s="29">
        <v>5.1201499999999998</v>
      </c>
      <c r="O318" s="29">
        <v>1.3249200000000001</v>
      </c>
      <c r="P318" s="29">
        <v>0</v>
      </c>
      <c r="Q318" s="29">
        <v>12.3</v>
      </c>
      <c r="R318" s="29">
        <f t="shared" si="16"/>
        <v>6.1740789077401881E-3</v>
      </c>
      <c r="S318" s="29">
        <v>258.10000000000002</v>
      </c>
      <c r="T318" s="29">
        <f t="shared" si="17"/>
        <v>0.2591105310711776</v>
      </c>
      <c r="U318" s="29">
        <v>134</v>
      </c>
      <c r="V318" s="29">
        <f t="shared" si="18"/>
        <v>0.13452464611986747</v>
      </c>
      <c r="W318" s="29">
        <v>0</v>
      </c>
      <c r="X318" s="29">
        <f t="shared" si="19"/>
        <v>0</v>
      </c>
      <c r="Y318" s="15" t="s">
        <v>491</v>
      </c>
      <c r="Z318" s="16"/>
      <c r="AA318" s="16"/>
      <c r="AB318" s="16"/>
      <c r="AC318" s="16"/>
      <c r="AE318" s="18"/>
      <c r="AF318" s="18"/>
      <c r="AG318" s="18"/>
      <c r="AH318" s="18"/>
    </row>
    <row r="319" spans="1:34" s="17" customFormat="1">
      <c r="A319" s="7" t="s">
        <v>506</v>
      </c>
      <c r="B319" s="7">
        <v>632</v>
      </c>
      <c r="C319" s="7">
        <v>217</v>
      </c>
      <c r="D319" s="7">
        <v>102</v>
      </c>
      <c r="E319" s="7" t="s">
        <v>195</v>
      </c>
      <c r="F319" s="8">
        <v>28460</v>
      </c>
      <c r="G319" s="8">
        <v>42222</v>
      </c>
      <c r="H319" s="9">
        <v>13.762</v>
      </c>
      <c r="I319" s="10">
        <v>4</v>
      </c>
      <c r="J319" s="10" t="s">
        <v>405</v>
      </c>
      <c r="K319" s="11">
        <v>41891</v>
      </c>
      <c r="L319" s="12" t="s">
        <v>409</v>
      </c>
      <c r="M319" s="34">
        <v>4.2089999999999996</v>
      </c>
      <c r="N319" s="29">
        <v>7.1450100000000001</v>
      </c>
      <c r="O319" s="29">
        <v>1.3539300000000001</v>
      </c>
      <c r="P319" s="29">
        <v>0.63</v>
      </c>
      <c r="Q319" s="29">
        <v>5</v>
      </c>
      <c r="R319" s="29">
        <f t="shared" si="16"/>
        <v>6.4982249257790605E-3</v>
      </c>
      <c r="S319" s="29">
        <v>996.78</v>
      </c>
      <c r="T319" s="29">
        <f t="shared" si="17"/>
        <v>2.0694251250856395</v>
      </c>
      <c r="U319" s="29">
        <v>47</v>
      </c>
      <c r="V319" s="29">
        <f t="shared" si="18"/>
        <v>9.7577179396682381E-2</v>
      </c>
      <c r="W319" s="29">
        <v>0</v>
      </c>
      <c r="X319" s="29">
        <f t="shared" si="19"/>
        <v>0</v>
      </c>
      <c r="Y319" s="15" t="s">
        <v>480</v>
      </c>
      <c r="Z319" s="16" t="e">
        <f>#REF!/1000</f>
        <v>#REF!</v>
      </c>
      <c r="AA319" s="16" t="e">
        <f>#REF!/1000</f>
        <v>#REF!</v>
      </c>
      <c r="AB319" s="16" t="e">
        <f>#REF!/1000</f>
        <v>#REF!</v>
      </c>
      <c r="AC319" s="16" t="e">
        <f>#REF!/1000</f>
        <v>#REF!</v>
      </c>
      <c r="AE319" s="18" t="e">
        <f>#REF!/1000</f>
        <v>#REF!</v>
      </c>
      <c r="AF319" s="18" t="e">
        <f>#REF!/1000</f>
        <v>#REF!</v>
      </c>
      <c r="AG319" s="18" t="e">
        <f>#REF!/1000</f>
        <v>#REF!</v>
      </c>
      <c r="AH319" s="18" t="e">
        <f>#REF!/1000</f>
        <v>#REF!</v>
      </c>
    </row>
    <row r="320" spans="1:34" s="17" customFormat="1">
      <c r="A320" s="7" t="s">
        <v>506</v>
      </c>
      <c r="B320" s="7">
        <v>632</v>
      </c>
      <c r="C320" s="7">
        <v>217</v>
      </c>
      <c r="D320" s="7">
        <v>102</v>
      </c>
      <c r="E320" s="7" t="s">
        <v>195</v>
      </c>
      <c r="F320" s="8">
        <v>42222</v>
      </c>
      <c r="G320" s="8">
        <v>28460</v>
      </c>
      <c r="H320" s="9">
        <v>13.762</v>
      </c>
      <c r="I320" s="10">
        <v>4</v>
      </c>
      <c r="J320" s="10" t="s">
        <v>405</v>
      </c>
      <c r="K320" s="11">
        <v>41891</v>
      </c>
      <c r="L320" s="12" t="s">
        <v>409</v>
      </c>
      <c r="M320" s="34">
        <v>4.2089999999999996</v>
      </c>
      <c r="N320" s="29">
        <v>7.1450100000000001</v>
      </c>
      <c r="O320" s="29">
        <v>1.3539300000000001</v>
      </c>
      <c r="P320" s="29">
        <v>0.63</v>
      </c>
      <c r="Q320" s="29">
        <v>5</v>
      </c>
      <c r="R320" s="29">
        <f t="shared" si="16"/>
        <v>6.4982249257790605E-3</v>
      </c>
      <c r="S320" s="29">
        <v>996.78</v>
      </c>
      <c r="T320" s="29">
        <f t="shared" si="17"/>
        <v>2.0694251250856395</v>
      </c>
      <c r="U320" s="29">
        <v>47</v>
      </c>
      <c r="V320" s="29">
        <f t="shared" si="18"/>
        <v>9.7577179396682381E-2</v>
      </c>
      <c r="W320" s="29">
        <v>0</v>
      </c>
      <c r="X320" s="29">
        <f t="shared" si="19"/>
        <v>0</v>
      </c>
      <c r="Y320" s="15" t="s">
        <v>491</v>
      </c>
      <c r="Z320" s="16"/>
      <c r="AA320" s="16"/>
      <c r="AB320" s="16"/>
      <c r="AC320" s="16"/>
      <c r="AE320" s="18"/>
      <c r="AF320" s="18"/>
      <c r="AG320" s="18"/>
      <c r="AH320" s="18"/>
    </row>
    <row r="321" spans="1:34" s="17" customFormat="1">
      <c r="A321" s="7" t="s">
        <v>506</v>
      </c>
      <c r="B321" s="7">
        <v>632</v>
      </c>
      <c r="C321" s="7">
        <v>217</v>
      </c>
      <c r="D321" s="7">
        <v>103</v>
      </c>
      <c r="E321" s="7" t="s">
        <v>196</v>
      </c>
      <c r="F321" s="8">
        <v>42222</v>
      </c>
      <c r="G321" s="8">
        <v>86067</v>
      </c>
      <c r="H321" s="9">
        <v>43.844999999999999</v>
      </c>
      <c r="I321" s="10">
        <v>4</v>
      </c>
      <c r="J321" s="10" t="s">
        <v>405</v>
      </c>
      <c r="K321" s="11">
        <v>41891</v>
      </c>
      <c r="L321" s="12" t="s">
        <v>409</v>
      </c>
      <c r="M321" s="34">
        <v>2.4685100000000002</v>
      </c>
      <c r="N321" s="29">
        <v>6.1038300000000003</v>
      </c>
      <c r="O321" s="29">
        <v>1.3740000000000001</v>
      </c>
      <c r="P321" s="29">
        <v>0</v>
      </c>
      <c r="Q321" s="29">
        <v>12.18</v>
      </c>
      <c r="R321" s="29">
        <f t="shared" si="16"/>
        <v>3.9685254875128292E-3</v>
      </c>
      <c r="S321" s="29">
        <v>83.89</v>
      </c>
      <c r="T321" s="29">
        <f t="shared" si="17"/>
        <v>5.4666601502044554E-2</v>
      </c>
      <c r="U321" s="29">
        <v>65</v>
      </c>
      <c r="V321" s="29">
        <f t="shared" si="18"/>
        <v>4.2357004382320845E-2</v>
      </c>
      <c r="W321" s="29">
        <v>0</v>
      </c>
      <c r="X321" s="29">
        <f t="shared" si="19"/>
        <v>0</v>
      </c>
      <c r="Y321" s="15"/>
      <c r="Z321" s="16" t="e">
        <f>#REF!/1000</f>
        <v>#REF!</v>
      </c>
      <c r="AA321" s="16" t="e">
        <f>#REF!/1000</f>
        <v>#REF!</v>
      </c>
      <c r="AB321" s="16" t="e">
        <f>#REF!/1000</f>
        <v>#REF!</v>
      </c>
      <c r="AC321" s="16" t="e">
        <f>#REF!/1000</f>
        <v>#REF!</v>
      </c>
      <c r="AE321" s="18" t="e">
        <f>#REF!/1000</f>
        <v>#REF!</v>
      </c>
      <c r="AF321" s="18" t="e">
        <f>#REF!/1000</f>
        <v>#REF!</v>
      </c>
      <c r="AG321" s="18" t="e">
        <f>#REF!/1000</f>
        <v>#REF!</v>
      </c>
      <c r="AH321" s="18" t="e">
        <f>#REF!/1000</f>
        <v>#REF!</v>
      </c>
    </row>
    <row r="322" spans="1:34" s="17" customFormat="1">
      <c r="A322" s="7" t="s">
        <v>506</v>
      </c>
      <c r="B322" s="7">
        <v>632</v>
      </c>
      <c r="C322" s="7">
        <v>217</v>
      </c>
      <c r="D322" s="7">
        <v>103</v>
      </c>
      <c r="E322" s="7" t="s">
        <v>196</v>
      </c>
      <c r="F322" s="8">
        <v>86067</v>
      </c>
      <c r="G322" s="8">
        <v>42222</v>
      </c>
      <c r="H322" s="9">
        <v>43.844999999999999</v>
      </c>
      <c r="I322" s="10">
        <v>4</v>
      </c>
      <c r="J322" s="10" t="s">
        <v>406</v>
      </c>
      <c r="K322" s="11">
        <v>41891</v>
      </c>
      <c r="L322" s="12" t="s">
        <v>409</v>
      </c>
      <c r="M322" s="34">
        <v>2.1798899999999999</v>
      </c>
      <c r="N322" s="29">
        <v>5.3868400000000003</v>
      </c>
      <c r="O322" s="29">
        <v>1.41134</v>
      </c>
      <c r="P322" s="29">
        <v>0</v>
      </c>
      <c r="Q322" s="29">
        <v>0.86</v>
      </c>
      <c r="R322" s="29">
        <f t="shared" si="16"/>
        <v>2.8020787514458406E-4</v>
      </c>
      <c r="S322" s="29">
        <v>8.0500000000000007</v>
      </c>
      <c r="T322" s="29">
        <f t="shared" si="17"/>
        <v>5.2457520811951203E-3</v>
      </c>
      <c r="U322" s="29">
        <v>7</v>
      </c>
      <c r="V322" s="29">
        <f t="shared" si="18"/>
        <v>4.5615235488653217E-3</v>
      </c>
      <c r="W322" s="29">
        <v>0</v>
      </c>
      <c r="X322" s="29">
        <f t="shared" si="19"/>
        <v>0</v>
      </c>
      <c r="Y322" s="15"/>
      <c r="Z322" s="16" t="e">
        <f>#REF!/1000</f>
        <v>#REF!</v>
      </c>
      <c r="AA322" s="16" t="e">
        <f>#REF!/1000</f>
        <v>#REF!</v>
      </c>
      <c r="AB322" s="16" t="e">
        <f>#REF!/1000</f>
        <v>#REF!</v>
      </c>
      <c r="AC322" s="16" t="e">
        <f>#REF!/1000</f>
        <v>#REF!</v>
      </c>
      <c r="AE322" s="18" t="e">
        <f>#REF!/1000</f>
        <v>#REF!</v>
      </c>
      <c r="AF322" s="18" t="e">
        <f>#REF!/1000</f>
        <v>#REF!</v>
      </c>
      <c r="AG322" s="18" t="e">
        <f>#REF!/1000</f>
        <v>#REF!</v>
      </c>
      <c r="AH322" s="18" t="e">
        <f>#REF!/1000</f>
        <v>#REF!</v>
      </c>
    </row>
    <row r="323" spans="1:34" s="17" customFormat="1">
      <c r="A323" s="7" t="s">
        <v>506</v>
      </c>
      <c r="B323" s="7">
        <v>632</v>
      </c>
      <c r="C323" s="7">
        <v>231</v>
      </c>
      <c r="D323" s="7">
        <v>200</v>
      </c>
      <c r="E323" s="7" t="s">
        <v>185</v>
      </c>
      <c r="F323" s="8">
        <v>16300</v>
      </c>
      <c r="G323" s="8">
        <v>31550</v>
      </c>
      <c r="H323" s="9">
        <v>15.25</v>
      </c>
      <c r="I323" s="10">
        <v>2</v>
      </c>
      <c r="J323" s="10" t="s">
        <v>407</v>
      </c>
      <c r="K323" s="11">
        <v>41887</v>
      </c>
      <c r="L323" s="12" t="s">
        <v>409</v>
      </c>
      <c r="M323" s="34">
        <v>2.7980999999999998</v>
      </c>
      <c r="N323" s="29">
        <v>4.4191000000000003</v>
      </c>
      <c r="O323" s="29">
        <v>2.0242200000000001</v>
      </c>
      <c r="P323" s="29">
        <v>4</v>
      </c>
      <c r="Q323" s="29">
        <v>46</v>
      </c>
      <c r="R323" s="29">
        <f t="shared" si="16"/>
        <v>5.0585480093676811E-2</v>
      </c>
      <c r="S323" s="29">
        <v>85.37</v>
      </c>
      <c r="T323" s="29">
        <f t="shared" si="17"/>
        <v>0.15994379391100702</v>
      </c>
      <c r="U323" s="29">
        <v>0</v>
      </c>
      <c r="V323" s="29">
        <f t="shared" si="18"/>
        <v>0</v>
      </c>
      <c r="W323" s="29">
        <v>0</v>
      </c>
      <c r="X323" s="29">
        <f t="shared" si="19"/>
        <v>0</v>
      </c>
      <c r="Y323" s="15"/>
      <c r="Z323" s="16" t="e">
        <f>#REF!/1000</f>
        <v>#REF!</v>
      </c>
      <c r="AA323" s="16" t="e">
        <f>#REF!/1000</f>
        <v>#REF!</v>
      </c>
      <c r="AB323" s="16" t="e">
        <f>#REF!/1000</f>
        <v>#REF!</v>
      </c>
      <c r="AC323" s="16" t="e">
        <f>#REF!/1000</f>
        <v>#REF!</v>
      </c>
      <c r="AE323" s="18" t="e">
        <f>#REF!/1000</f>
        <v>#REF!</v>
      </c>
      <c r="AF323" s="18" t="e">
        <f>#REF!/1000</f>
        <v>#REF!</v>
      </c>
      <c r="AG323" s="18" t="e">
        <f>#REF!/1000</f>
        <v>#REF!</v>
      </c>
      <c r="AH323" s="18" t="e">
        <f>#REF!/1000</f>
        <v>#REF!</v>
      </c>
    </row>
    <row r="324" spans="1:34" s="17" customFormat="1">
      <c r="A324" s="7" t="s">
        <v>506</v>
      </c>
      <c r="B324" s="7">
        <v>632</v>
      </c>
      <c r="C324" s="7">
        <v>2222</v>
      </c>
      <c r="D324" s="7">
        <v>100</v>
      </c>
      <c r="E324" s="7" t="s">
        <v>197</v>
      </c>
      <c r="F324" s="8">
        <v>0</v>
      </c>
      <c r="G324" s="8">
        <v>30615</v>
      </c>
      <c r="H324" s="9">
        <v>30.614999999999998</v>
      </c>
      <c r="I324" s="10">
        <v>2</v>
      </c>
      <c r="J324" s="10" t="s">
        <v>407</v>
      </c>
      <c r="K324" s="11">
        <v>41891</v>
      </c>
      <c r="L324" s="12" t="s">
        <v>409</v>
      </c>
      <c r="M324" s="34">
        <v>2.3159399999999999</v>
      </c>
      <c r="N324" s="29">
        <v>0</v>
      </c>
      <c r="O324" s="29">
        <v>1.3897900000000001</v>
      </c>
      <c r="P324" s="29">
        <v>10.33</v>
      </c>
      <c r="Q324" s="29">
        <v>115.17</v>
      </c>
      <c r="R324" s="29">
        <f t="shared" si="16"/>
        <v>6.3381628986724531E-2</v>
      </c>
      <c r="S324" s="29">
        <v>277.16000000000003</v>
      </c>
      <c r="T324" s="29">
        <f t="shared" si="17"/>
        <v>0.25865938732180777</v>
      </c>
      <c r="U324" s="29">
        <v>162</v>
      </c>
      <c r="V324" s="29">
        <f t="shared" si="18"/>
        <v>0.15118639322460981</v>
      </c>
      <c r="W324" s="29">
        <v>0</v>
      </c>
      <c r="X324" s="29">
        <f t="shared" si="19"/>
        <v>0</v>
      </c>
      <c r="Y324" s="15"/>
      <c r="Z324" s="16" t="e">
        <f>#REF!/1000</f>
        <v>#REF!</v>
      </c>
      <c r="AA324" s="16" t="e">
        <f>#REF!/1000</f>
        <v>#REF!</v>
      </c>
      <c r="AB324" s="16" t="e">
        <f>#REF!/1000</f>
        <v>#REF!</v>
      </c>
      <c r="AC324" s="16" t="e">
        <f>#REF!/1000</f>
        <v>#REF!</v>
      </c>
      <c r="AE324" s="18" t="e">
        <f>#REF!/1000</f>
        <v>#REF!</v>
      </c>
      <c r="AF324" s="18" t="e">
        <f>#REF!/1000</f>
        <v>#REF!</v>
      </c>
      <c r="AG324" s="18" t="e">
        <f>#REF!/1000</f>
        <v>#REF!</v>
      </c>
      <c r="AH324" s="18" t="e">
        <f>#REF!/1000</f>
        <v>#REF!</v>
      </c>
    </row>
    <row r="325" spans="1:34" s="17" customFormat="1">
      <c r="A325" s="7" t="s">
        <v>506</v>
      </c>
      <c r="B325" s="7">
        <v>632</v>
      </c>
      <c r="C325" s="7">
        <v>2396</v>
      </c>
      <c r="D325" s="7">
        <v>101</v>
      </c>
      <c r="E325" s="7" t="s">
        <v>198</v>
      </c>
      <c r="F325" s="8">
        <v>0</v>
      </c>
      <c r="G325" s="8">
        <v>10000</v>
      </c>
      <c r="H325" s="9">
        <v>10</v>
      </c>
      <c r="I325" s="10">
        <v>2</v>
      </c>
      <c r="J325" s="10" t="s">
        <v>407</v>
      </c>
      <c r="K325" s="11">
        <v>41891</v>
      </c>
      <c r="L325" s="12" t="s">
        <v>409</v>
      </c>
      <c r="M325" s="34">
        <v>3.5039699999999998</v>
      </c>
      <c r="N325" s="29">
        <v>3.0216799999999999</v>
      </c>
      <c r="O325" s="29">
        <v>1.6041300000000001</v>
      </c>
      <c r="P325" s="29">
        <v>0</v>
      </c>
      <c r="Q325" s="29">
        <v>72.040000000000006</v>
      </c>
      <c r="R325" s="29">
        <f t="shared" ref="R325:R388" si="20">(P325+Q325*0.5)/(3.5*H325*1000)*100</f>
        <v>0.10291428571428572</v>
      </c>
      <c r="S325" s="29">
        <v>2217.2800000000002</v>
      </c>
      <c r="T325" s="29">
        <f t="shared" ref="T325:T388" si="21">S325/(3.5*H325*1000)*100</f>
        <v>6.3350857142857153</v>
      </c>
      <c r="U325" s="29">
        <v>280</v>
      </c>
      <c r="V325" s="29">
        <f t="shared" ref="V325:V388" si="22">U325/(3.5*H325*1000)*100</f>
        <v>0.8</v>
      </c>
      <c r="W325" s="29">
        <v>0</v>
      </c>
      <c r="X325" s="29">
        <f t="shared" ref="X325:X388" si="23">(W325/(H325*3.5*1000))*100</f>
        <v>0</v>
      </c>
      <c r="Y325" s="15"/>
      <c r="Z325" s="16" t="e">
        <f>#REF!/1000</f>
        <v>#REF!</v>
      </c>
      <c r="AA325" s="16" t="e">
        <f>#REF!/1000</f>
        <v>#REF!</v>
      </c>
      <c r="AB325" s="16" t="e">
        <f>#REF!/1000</f>
        <v>#REF!</v>
      </c>
      <c r="AC325" s="16" t="e">
        <f>#REF!/1000</f>
        <v>#REF!</v>
      </c>
      <c r="AE325" s="18" t="e">
        <f>#REF!/1000</f>
        <v>#REF!</v>
      </c>
      <c r="AF325" s="18" t="e">
        <f>#REF!/1000</f>
        <v>#REF!</v>
      </c>
      <c r="AG325" s="18" t="e">
        <f>#REF!/1000</f>
        <v>#REF!</v>
      </c>
      <c r="AH325" s="18" t="e">
        <f>#REF!/1000</f>
        <v>#REF!</v>
      </c>
    </row>
    <row r="326" spans="1:34" s="17" customFormat="1">
      <c r="A326" s="7" t="s">
        <v>504</v>
      </c>
      <c r="B326" s="7">
        <v>634</v>
      </c>
      <c r="C326" s="7">
        <v>202</v>
      </c>
      <c r="D326" s="7">
        <v>701</v>
      </c>
      <c r="E326" s="7" t="s">
        <v>482</v>
      </c>
      <c r="F326" s="8">
        <v>298560</v>
      </c>
      <c r="G326" s="8">
        <v>350495</v>
      </c>
      <c r="H326" s="9">
        <v>51.935000000000002</v>
      </c>
      <c r="I326" s="10">
        <v>2</v>
      </c>
      <c r="J326" s="10" t="s">
        <v>407</v>
      </c>
      <c r="K326" s="11">
        <v>41893</v>
      </c>
      <c r="L326" s="12" t="s">
        <v>409</v>
      </c>
      <c r="M326" s="34">
        <v>2.8837301200000001</v>
      </c>
      <c r="N326" s="29">
        <v>3.60019</v>
      </c>
      <c r="O326" s="29">
        <v>1.466</v>
      </c>
      <c r="P326" s="29">
        <v>549</v>
      </c>
      <c r="Q326" s="29">
        <v>1007.54</v>
      </c>
      <c r="R326" s="29">
        <f t="shared" si="20"/>
        <v>0.57916901621532413</v>
      </c>
      <c r="S326" s="29">
        <v>6626</v>
      </c>
      <c r="T326" s="29">
        <f t="shared" si="21"/>
        <v>3.6452158604849467</v>
      </c>
      <c r="U326" s="29">
        <v>766</v>
      </c>
      <c r="V326" s="29">
        <f t="shared" si="22"/>
        <v>0.42140587822690451</v>
      </c>
      <c r="W326" s="29">
        <v>0</v>
      </c>
      <c r="X326" s="29">
        <f t="shared" si="23"/>
        <v>0</v>
      </c>
      <c r="Y326" s="15" t="s">
        <v>483</v>
      </c>
      <c r="Z326" s="16" t="e">
        <f>#REF!/1000</f>
        <v>#REF!</v>
      </c>
      <c r="AA326" s="16" t="e">
        <f>#REF!/1000</f>
        <v>#REF!</v>
      </c>
      <c r="AB326" s="16" t="e">
        <f>#REF!/1000</f>
        <v>#REF!</v>
      </c>
      <c r="AC326" s="16" t="e">
        <f>#REF!/1000</f>
        <v>#REF!</v>
      </c>
      <c r="AE326" s="18" t="e">
        <f>#REF!/1000</f>
        <v>#REF!</v>
      </c>
      <c r="AF326" s="18" t="e">
        <f>#REF!/1000</f>
        <v>#REF!</v>
      </c>
      <c r="AG326" s="18" t="e">
        <f>#REF!/1000</f>
        <v>#REF!</v>
      </c>
      <c r="AH326" s="18" t="e">
        <f>#REF!/1000</f>
        <v>#REF!</v>
      </c>
    </row>
    <row r="327" spans="1:34" s="17" customFormat="1">
      <c r="A327" s="7" t="s">
        <v>504</v>
      </c>
      <c r="B327" s="7">
        <v>634</v>
      </c>
      <c r="C327" s="7">
        <v>202</v>
      </c>
      <c r="D327" s="7">
        <v>703</v>
      </c>
      <c r="E327" s="7" t="s">
        <v>199</v>
      </c>
      <c r="F327" s="8">
        <v>367296</v>
      </c>
      <c r="G327" s="8">
        <v>389638</v>
      </c>
      <c r="H327" s="9">
        <v>22.341999999999999</v>
      </c>
      <c r="I327" s="10">
        <v>2</v>
      </c>
      <c r="J327" s="10" t="s">
        <v>407</v>
      </c>
      <c r="K327" s="11">
        <v>41893</v>
      </c>
      <c r="L327" s="12" t="s">
        <v>409</v>
      </c>
      <c r="M327" s="34">
        <v>2.8785799999999999</v>
      </c>
      <c r="N327" s="29">
        <v>3.60019</v>
      </c>
      <c r="O327" s="29">
        <v>1.3541000000000001</v>
      </c>
      <c r="P327" s="29">
        <f>549*0.43</f>
        <v>236.07</v>
      </c>
      <c r="Q327" s="29">
        <f>1007.54*0.43</f>
        <v>433.24219999999997</v>
      </c>
      <c r="R327" s="29">
        <f t="shared" si="20"/>
        <v>0.57891108354540455</v>
      </c>
      <c r="S327" s="29">
        <f>6626*0.43</f>
        <v>2849.18</v>
      </c>
      <c r="T327" s="29">
        <f t="shared" si="21"/>
        <v>3.6435924651840859</v>
      </c>
      <c r="U327" s="29">
        <f>766*0.43</f>
        <v>329.38</v>
      </c>
      <c r="V327" s="29">
        <f t="shared" si="22"/>
        <v>0.42121820530199366</v>
      </c>
      <c r="W327" s="29">
        <v>0</v>
      </c>
      <c r="X327" s="29">
        <f t="shared" si="23"/>
        <v>0</v>
      </c>
      <c r="Y327" s="15" t="s">
        <v>492</v>
      </c>
      <c r="Z327" s="16"/>
      <c r="AA327" s="16"/>
      <c r="AB327" s="16"/>
      <c r="AC327" s="16"/>
      <c r="AE327" s="18"/>
      <c r="AF327" s="18"/>
      <c r="AG327" s="18"/>
      <c r="AH327" s="18"/>
    </row>
    <row r="328" spans="1:34" s="17" customFormat="1">
      <c r="A328" s="7" t="s">
        <v>504</v>
      </c>
      <c r="B328" s="7">
        <v>634</v>
      </c>
      <c r="C328" s="7">
        <v>212</v>
      </c>
      <c r="D328" s="7">
        <v>502</v>
      </c>
      <c r="E328" s="7" t="s">
        <v>484</v>
      </c>
      <c r="F328" s="8">
        <v>513733</v>
      </c>
      <c r="G328" s="8">
        <v>532733</v>
      </c>
      <c r="H328" s="9">
        <v>19</v>
      </c>
      <c r="I328" s="10">
        <v>4</v>
      </c>
      <c r="J328" s="10" t="s">
        <v>405</v>
      </c>
      <c r="K328" s="11">
        <v>41894</v>
      </c>
      <c r="L328" s="12" t="s">
        <v>409</v>
      </c>
      <c r="M328" s="34">
        <v>2.5117699999999998</v>
      </c>
      <c r="N328" s="29">
        <v>3.12669</v>
      </c>
      <c r="O328" s="29">
        <v>1.16266</v>
      </c>
      <c r="P328" s="29">
        <v>0</v>
      </c>
      <c r="Q328" s="29">
        <v>0</v>
      </c>
      <c r="R328" s="29">
        <f t="shared" si="20"/>
        <v>0</v>
      </c>
      <c r="S328" s="29">
        <v>11.73</v>
      </c>
      <c r="T328" s="29">
        <f t="shared" si="21"/>
        <v>1.7639097744360902E-2</v>
      </c>
      <c r="U328" s="29">
        <v>23</v>
      </c>
      <c r="V328" s="29">
        <f t="shared" si="22"/>
        <v>3.4586466165413533E-2</v>
      </c>
      <c r="W328" s="29">
        <v>0</v>
      </c>
      <c r="X328" s="29">
        <f t="shared" si="23"/>
        <v>0</v>
      </c>
      <c r="Y328" s="15"/>
      <c r="Z328" s="16" t="e">
        <f>#REF!/1000</f>
        <v>#REF!</v>
      </c>
      <c r="AA328" s="16" t="e">
        <f>#REF!/1000</f>
        <v>#REF!</v>
      </c>
      <c r="AB328" s="16" t="e">
        <f>#REF!/1000</f>
        <v>#REF!</v>
      </c>
      <c r="AC328" s="16" t="e">
        <f>#REF!/1000</f>
        <v>#REF!</v>
      </c>
      <c r="AE328" s="18" t="e">
        <f>#REF!/1000</f>
        <v>#REF!</v>
      </c>
      <c r="AF328" s="18" t="e">
        <f>#REF!/1000</f>
        <v>#REF!</v>
      </c>
      <c r="AG328" s="18" t="e">
        <f>#REF!/1000</f>
        <v>#REF!</v>
      </c>
      <c r="AH328" s="18" t="e">
        <f>#REF!/1000</f>
        <v>#REF!</v>
      </c>
    </row>
    <row r="329" spans="1:34" s="17" customFormat="1">
      <c r="A329" s="7" t="s">
        <v>504</v>
      </c>
      <c r="B329" s="7">
        <v>634</v>
      </c>
      <c r="C329" s="7">
        <v>212</v>
      </c>
      <c r="D329" s="7">
        <v>501</v>
      </c>
      <c r="E329" s="7" t="s">
        <v>200</v>
      </c>
      <c r="F329" s="8">
        <v>481733</v>
      </c>
      <c r="G329" s="8">
        <v>513733</v>
      </c>
      <c r="H329" s="9">
        <v>32</v>
      </c>
      <c r="I329" s="10">
        <v>4</v>
      </c>
      <c r="J329" s="10" t="s">
        <v>405</v>
      </c>
      <c r="K329" s="11">
        <v>41894</v>
      </c>
      <c r="L329" s="12" t="s">
        <v>409</v>
      </c>
      <c r="M329" s="34">
        <v>2.67557</v>
      </c>
      <c r="N329" s="29">
        <v>4.50528</v>
      </c>
      <c r="O329" s="29">
        <v>1.12235</v>
      </c>
      <c r="P329" s="29">
        <v>0</v>
      </c>
      <c r="Q329" s="29">
        <v>0</v>
      </c>
      <c r="R329" s="29">
        <f t="shared" si="20"/>
        <v>0</v>
      </c>
      <c r="S329" s="29">
        <v>15.74</v>
      </c>
      <c r="T329" s="29">
        <f t="shared" si="21"/>
        <v>1.4053571428571429E-2</v>
      </c>
      <c r="U329" s="29">
        <v>236</v>
      </c>
      <c r="V329" s="29">
        <f t="shared" si="22"/>
        <v>0.21071428571428574</v>
      </c>
      <c r="W329" s="29">
        <v>0</v>
      </c>
      <c r="X329" s="29">
        <f t="shared" si="23"/>
        <v>0</v>
      </c>
      <c r="Y329" s="15"/>
      <c r="Z329" s="16" t="e">
        <f>#REF!/1000</f>
        <v>#REF!</v>
      </c>
      <c r="AA329" s="16" t="e">
        <f>#REF!/1000</f>
        <v>#REF!</v>
      </c>
      <c r="AB329" s="16" t="e">
        <f>#REF!/1000</f>
        <v>#REF!</v>
      </c>
      <c r="AC329" s="16" t="e">
        <f>#REF!/1000</f>
        <v>#REF!</v>
      </c>
      <c r="AE329" s="18" t="e">
        <f>#REF!/1000</f>
        <v>#REF!</v>
      </c>
      <c r="AF329" s="18" t="e">
        <f>#REF!/1000</f>
        <v>#REF!</v>
      </c>
      <c r="AG329" s="18" t="e">
        <f>#REF!/1000</f>
        <v>#REF!</v>
      </c>
      <c r="AH329" s="18" t="e">
        <f>#REF!/1000</f>
        <v>#REF!</v>
      </c>
    </row>
    <row r="330" spans="1:34" s="17" customFormat="1">
      <c r="A330" s="7" t="s">
        <v>504</v>
      </c>
      <c r="B330" s="7">
        <v>634</v>
      </c>
      <c r="C330" s="7">
        <v>212</v>
      </c>
      <c r="D330" s="7">
        <v>501</v>
      </c>
      <c r="E330" s="7" t="s">
        <v>200</v>
      </c>
      <c r="F330" s="8">
        <v>513733</v>
      </c>
      <c r="G330" s="8">
        <v>481733</v>
      </c>
      <c r="H330" s="9">
        <v>32</v>
      </c>
      <c r="I330" s="10">
        <v>4</v>
      </c>
      <c r="J330" s="10" t="s">
        <v>406</v>
      </c>
      <c r="K330" s="11">
        <v>41894</v>
      </c>
      <c r="L330" s="12" t="s">
        <v>409</v>
      </c>
      <c r="M330" s="34">
        <v>2.57165</v>
      </c>
      <c r="N330" s="29">
        <v>4.4157599999999997</v>
      </c>
      <c r="O330" s="29">
        <v>1.11809</v>
      </c>
      <c r="P330" s="29">
        <v>2</v>
      </c>
      <c r="Q330" s="29">
        <v>0</v>
      </c>
      <c r="R330" s="29">
        <f t="shared" si="20"/>
        <v>1.7857142857142859E-3</v>
      </c>
      <c r="S330" s="29">
        <v>6.42</v>
      </c>
      <c r="T330" s="29">
        <f t="shared" si="21"/>
        <v>5.7321428571428575E-3</v>
      </c>
      <c r="U330" s="29">
        <v>39</v>
      </c>
      <c r="V330" s="29">
        <f t="shared" si="22"/>
        <v>3.4821428571428573E-2</v>
      </c>
      <c r="W330" s="29">
        <v>0</v>
      </c>
      <c r="X330" s="29">
        <f t="shared" si="23"/>
        <v>0</v>
      </c>
      <c r="Y330" s="15"/>
      <c r="Z330" s="16" t="e">
        <f>#REF!/1000</f>
        <v>#REF!</v>
      </c>
      <c r="AA330" s="16" t="e">
        <f>#REF!/1000</f>
        <v>#REF!</v>
      </c>
      <c r="AB330" s="16" t="e">
        <f>#REF!/1000</f>
        <v>#REF!</v>
      </c>
      <c r="AC330" s="16" t="e">
        <f>#REF!/1000</f>
        <v>#REF!</v>
      </c>
      <c r="AE330" s="18" t="e">
        <f>#REF!/1000</f>
        <v>#REF!</v>
      </c>
      <c r="AF330" s="18" t="e">
        <f>#REF!/1000</f>
        <v>#REF!</v>
      </c>
      <c r="AG330" s="18" t="e">
        <f>#REF!/1000</f>
        <v>#REF!</v>
      </c>
      <c r="AH330" s="18" t="e">
        <f>#REF!/1000</f>
        <v>#REF!</v>
      </c>
    </row>
    <row r="331" spans="1:34" s="17" customFormat="1">
      <c r="A331" s="7" t="s">
        <v>504</v>
      </c>
      <c r="B331" s="7">
        <v>634</v>
      </c>
      <c r="C331" s="7">
        <v>212</v>
      </c>
      <c r="D331" s="7">
        <v>502</v>
      </c>
      <c r="E331" s="7" t="s">
        <v>484</v>
      </c>
      <c r="F331" s="8">
        <v>532733</v>
      </c>
      <c r="G331" s="8">
        <v>513733</v>
      </c>
      <c r="H331" s="9">
        <v>19</v>
      </c>
      <c r="I331" s="10">
        <v>4</v>
      </c>
      <c r="J331" s="10" t="s">
        <v>406</v>
      </c>
      <c r="K331" s="11">
        <v>41894</v>
      </c>
      <c r="L331" s="12" t="s">
        <v>409</v>
      </c>
      <c r="M331" s="34">
        <v>2.4885799999999998</v>
      </c>
      <c r="N331" s="29">
        <v>4.0961999999999996</v>
      </c>
      <c r="O331" s="29">
        <v>1.1448799999999999</v>
      </c>
      <c r="P331" s="29">
        <v>0</v>
      </c>
      <c r="Q331" s="29">
        <v>0</v>
      </c>
      <c r="R331" s="29">
        <f t="shared" si="20"/>
        <v>0</v>
      </c>
      <c r="S331" s="29">
        <v>2.38</v>
      </c>
      <c r="T331" s="29">
        <f t="shared" si="21"/>
        <v>3.5789473684210526E-3</v>
      </c>
      <c r="U331" s="29">
        <v>18</v>
      </c>
      <c r="V331" s="29">
        <f t="shared" si="22"/>
        <v>2.7067669172932331E-2</v>
      </c>
      <c r="W331" s="29">
        <v>0</v>
      </c>
      <c r="X331" s="29">
        <f t="shared" si="23"/>
        <v>0</v>
      </c>
      <c r="Y331" s="15"/>
      <c r="Z331" s="16" t="e">
        <f>#REF!/1000</f>
        <v>#REF!</v>
      </c>
      <c r="AA331" s="16" t="e">
        <f>#REF!/1000</f>
        <v>#REF!</v>
      </c>
      <c r="AB331" s="16" t="e">
        <f>#REF!/1000</f>
        <v>#REF!</v>
      </c>
      <c r="AC331" s="16" t="e">
        <f>#REF!/1000</f>
        <v>#REF!</v>
      </c>
      <c r="AE331" s="18" t="e">
        <f>#REF!/1000</f>
        <v>#REF!</v>
      </c>
      <c r="AF331" s="18" t="e">
        <f>#REF!/1000</f>
        <v>#REF!</v>
      </c>
      <c r="AG331" s="18" t="e">
        <f>#REF!/1000</f>
        <v>#REF!</v>
      </c>
      <c r="AH331" s="18" t="e">
        <f>#REF!/1000</f>
        <v>#REF!</v>
      </c>
    </row>
    <row r="332" spans="1:34" s="17" customFormat="1">
      <c r="A332" s="7" t="s">
        <v>504</v>
      </c>
      <c r="B332" s="7">
        <v>634</v>
      </c>
      <c r="C332" s="7">
        <v>2034</v>
      </c>
      <c r="D332" s="7">
        <v>200</v>
      </c>
      <c r="E332" s="7" t="s">
        <v>201</v>
      </c>
      <c r="F332" s="8">
        <v>62715</v>
      </c>
      <c r="G332" s="8">
        <v>77304</v>
      </c>
      <c r="H332" s="9">
        <v>14.589</v>
      </c>
      <c r="I332" s="10">
        <v>2</v>
      </c>
      <c r="J332" s="10" t="s">
        <v>407</v>
      </c>
      <c r="K332" s="11">
        <v>41893</v>
      </c>
      <c r="L332" s="12" t="s">
        <v>409</v>
      </c>
      <c r="M332" s="34">
        <v>2.47851</v>
      </c>
      <c r="N332" s="29">
        <v>4.4473000000000003</v>
      </c>
      <c r="O332" s="29">
        <v>1.54905</v>
      </c>
      <c r="P332" s="29">
        <v>2147.61</v>
      </c>
      <c r="Q332" s="29">
        <v>30.55</v>
      </c>
      <c r="R332" s="29">
        <f t="shared" si="20"/>
        <v>4.2358430520059152</v>
      </c>
      <c r="S332" s="29">
        <v>761.21</v>
      </c>
      <c r="T332" s="29">
        <f t="shared" si="21"/>
        <v>1.490770933090489</v>
      </c>
      <c r="U332" s="29">
        <v>6</v>
      </c>
      <c r="V332" s="29">
        <f t="shared" si="22"/>
        <v>1.1750536118210394E-2</v>
      </c>
      <c r="W332" s="29">
        <v>2</v>
      </c>
      <c r="X332" s="29">
        <f t="shared" si="23"/>
        <v>3.9168453727367976E-3</v>
      </c>
      <c r="Y332" s="15"/>
      <c r="Z332" s="16" t="e">
        <f>#REF!/1000</f>
        <v>#REF!</v>
      </c>
      <c r="AA332" s="16" t="e">
        <f>#REF!/1000</f>
        <v>#REF!</v>
      </c>
      <c r="AB332" s="16" t="e">
        <f>#REF!/1000</f>
        <v>#REF!</v>
      </c>
      <c r="AC332" s="16" t="e">
        <f>#REF!/1000</f>
        <v>#REF!</v>
      </c>
      <c r="AE332" s="18" t="e">
        <f>#REF!/1000</f>
        <v>#REF!</v>
      </c>
      <c r="AF332" s="18" t="e">
        <f>#REF!/1000</f>
        <v>#REF!</v>
      </c>
      <c r="AG332" s="18" t="e">
        <f>#REF!/1000</f>
        <v>#REF!</v>
      </c>
      <c r="AH332" s="18" t="e">
        <f>#REF!/1000</f>
        <v>#REF!</v>
      </c>
    </row>
    <row r="333" spans="1:34" s="17" customFormat="1">
      <c r="A333" s="7" t="s">
        <v>504</v>
      </c>
      <c r="B333" s="7">
        <v>634</v>
      </c>
      <c r="C333" s="7">
        <v>2232</v>
      </c>
      <c r="D333" s="7">
        <v>100</v>
      </c>
      <c r="E333" s="7" t="s">
        <v>202</v>
      </c>
      <c r="F333" s="8">
        <v>0</v>
      </c>
      <c r="G333" s="8">
        <v>41345</v>
      </c>
      <c r="H333" s="9">
        <v>41.344999999999999</v>
      </c>
      <c r="I333" s="10">
        <v>2</v>
      </c>
      <c r="J333" s="10" t="s">
        <v>407</v>
      </c>
      <c r="K333" s="11">
        <v>41893</v>
      </c>
      <c r="L333" s="12" t="s">
        <v>409</v>
      </c>
      <c r="M333" s="34">
        <v>2.9184399999999999</v>
      </c>
      <c r="N333" s="29">
        <v>3.47465</v>
      </c>
      <c r="O333" s="29">
        <v>1.61721</v>
      </c>
      <c r="P333" s="29">
        <v>8.0399999999999991</v>
      </c>
      <c r="Q333" s="29">
        <v>195.97</v>
      </c>
      <c r="R333" s="29">
        <f t="shared" si="20"/>
        <v>7.3268489884767571E-2</v>
      </c>
      <c r="S333" s="29">
        <v>1020.45</v>
      </c>
      <c r="T333" s="29">
        <f t="shared" si="21"/>
        <v>0.70518114126772991</v>
      </c>
      <c r="U333" s="29">
        <v>86</v>
      </c>
      <c r="V333" s="29">
        <f t="shared" si="22"/>
        <v>5.9430229946616467E-2</v>
      </c>
      <c r="W333" s="29">
        <v>1</v>
      </c>
      <c r="X333" s="29">
        <f t="shared" si="23"/>
        <v>6.9104918542577283E-4</v>
      </c>
      <c r="Y333" s="15"/>
      <c r="Z333" s="16" t="e">
        <f>#REF!/1000</f>
        <v>#REF!</v>
      </c>
      <c r="AA333" s="16" t="e">
        <f>#REF!/1000</f>
        <v>#REF!</v>
      </c>
      <c r="AB333" s="16" t="e">
        <f>#REF!/1000</f>
        <v>#REF!</v>
      </c>
      <c r="AC333" s="16" t="e">
        <f>#REF!/1000</f>
        <v>#REF!</v>
      </c>
      <c r="AE333" s="18" t="e">
        <f>#REF!/1000</f>
        <v>#REF!</v>
      </c>
      <c r="AF333" s="18" t="e">
        <f>#REF!/1000</f>
        <v>#REF!</v>
      </c>
      <c r="AG333" s="18" t="e">
        <f>#REF!/1000</f>
        <v>#REF!</v>
      </c>
      <c r="AH333" s="18" t="e">
        <f>#REF!/1000</f>
        <v>#REF!</v>
      </c>
    </row>
    <row r="334" spans="1:34" s="17" customFormat="1">
      <c r="A334" s="7" t="s">
        <v>504</v>
      </c>
      <c r="B334" s="7">
        <v>634</v>
      </c>
      <c r="C334" s="7">
        <v>2242</v>
      </c>
      <c r="D334" s="7">
        <v>100</v>
      </c>
      <c r="E334" s="7" t="s">
        <v>203</v>
      </c>
      <c r="F334" s="8">
        <v>0</v>
      </c>
      <c r="G334" s="8">
        <v>17034</v>
      </c>
      <c r="H334" s="9">
        <v>17.033999999999999</v>
      </c>
      <c r="I334" s="10">
        <v>2</v>
      </c>
      <c r="J334" s="10" t="s">
        <v>407</v>
      </c>
      <c r="K334" s="11">
        <v>41893</v>
      </c>
      <c r="L334" s="12" t="s">
        <v>409</v>
      </c>
      <c r="M334" s="34">
        <v>4.2250699999999997</v>
      </c>
      <c r="N334" s="29">
        <v>3.9381300000000001</v>
      </c>
      <c r="O334" s="29">
        <v>1.92991</v>
      </c>
      <c r="P334" s="29">
        <v>5.58</v>
      </c>
      <c r="Q334" s="29">
        <v>8.5</v>
      </c>
      <c r="R334" s="29">
        <f t="shared" si="20"/>
        <v>1.6488032338683976E-2</v>
      </c>
      <c r="S334" s="29">
        <v>4784.99</v>
      </c>
      <c r="T334" s="29">
        <f t="shared" si="21"/>
        <v>8.0259481037924143</v>
      </c>
      <c r="U334" s="29">
        <v>3</v>
      </c>
      <c r="V334" s="29">
        <f t="shared" si="22"/>
        <v>5.0319529009208476E-3</v>
      </c>
      <c r="W334" s="29">
        <v>11</v>
      </c>
      <c r="X334" s="29">
        <f t="shared" si="23"/>
        <v>1.8450493970043107E-2</v>
      </c>
      <c r="Y334" s="15"/>
      <c r="Z334" s="16" t="e">
        <f>#REF!/1000</f>
        <v>#REF!</v>
      </c>
      <c r="AA334" s="16" t="e">
        <f>#REF!/1000</f>
        <v>#REF!</v>
      </c>
      <c r="AB334" s="16" t="e">
        <f>#REF!/1000</f>
        <v>#REF!</v>
      </c>
      <c r="AC334" s="16" t="e">
        <f>#REF!/1000</f>
        <v>#REF!</v>
      </c>
      <c r="AE334" s="18" t="e">
        <f>#REF!/1000</f>
        <v>#REF!</v>
      </c>
      <c r="AF334" s="18" t="e">
        <f>#REF!/1000</f>
        <v>#REF!</v>
      </c>
      <c r="AG334" s="18" t="e">
        <f>#REF!/1000</f>
        <v>#REF!</v>
      </c>
      <c r="AH334" s="18" t="e">
        <f>#REF!/1000</f>
        <v>#REF!</v>
      </c>
    </row>
    <row r="335" spans="1:34" s="17" customFormat="1">
      <c r="A335" s="7" t="s">
        <v>504</v>
      </c>
      <c r="B335" s="7">
        <v>634</v>
      </c>
      <c r="C335" s="7">
        <v>2252</v>
      </c>
      <c r="D335" s="7">
        <v>100</v>
      </c>
      <c r="E335" s="7" t="s">
        <v>204</v>
      </c>
      <c r="F335" s="8">
        <v>0</v>
      </c>
      <c r="G335" s="8">
        <v>14518</v>
      </c>
      <c r="H335" s="9">
        <v>14.518000000000001</v>
      </c>
      <c r="I335" s="10">
        <v>2</v>
      </c>
      <c r="J335" s="10" t="s">
        <v>407</v>
      </c>
      <c r="K335" s="11">
        <v>41893</v>
      </c>
      <c r="L335" s="12" t="s">
        <v>409</v>
      </c>
      <c r="M335" s="34">
        <v>2.9800300000000002</v>
      </c>
      <c r="N335" s="29">
        <v>5.3086000000000002</v>
      </c>
      <c r="O335" s="29">
        <v>1.5509200000000001</v>
      </c>
      <c r="P335" s="29">
        <v>1188.93</v>
      </c>
      <c r="Q335" s="29">
        <v>0</v>
      </c>
      <c r="R335" s="29">
        <f t="shared" si="20"/>
        <v>2.3398146143703382</v>
      </c>
      <c r="S335" s="29">
        <v>1610.85</v>
      </c>
      <c r="T335" s="29">
        <f t="shared" si="21"/>
        <v>3.1701533072245289</v>
      </c>
      <c r="U335" s="29">
        <v>0</v>
      </c>
      <c r="V335" s="29">
        <f t="shared" si="22"/>
        <v>0</v>
      </c>
      <c r="W335" s="29">
        <v>42</v>
      </c>
      <c r="X335" s="29">
        <f t="shared" si="23"/>
        <v>8.2656013224962119E-2</v>
      </c>
      <c r="Y335" s="15"/>
      <c r="Z335" s="16" t="e">
        <f>#REF!/1000</f>
        <v>#REF!</v>
      </c>
      <c r="AA335" s="16" t="e">
        <f>#REF!/1000</f>
        <v>#REF!</v>
      </c>
      <c r="AB335" s="16" t="e">
        <f>#REF!/1000</f>
        <v>#REF!</v>
      </c>
      <c r="AC335" s="16" t="e">
        <f>#REF!/1000</f>
        <v>#REF!</v>
      </c>
      <c r="AE335" s="18" t="e">
        <f>#REF!/1000</f>
        <v>#REF!</v>
      </c>
      <c r="AF335" s="18" t="e">
        <f>#REF!/1000</f>
        <v>#REF!</v>
      </c>
      <c r="AG335" s="18" t="e">
        <f>#REF!/1000</f>
        <v>#REF!</v>
      </c>
      <c r="AH335" s="18" t="e">
        <f>#REF!/1000</f>
        <v>#REF!</v>
      </c>
    </row>
    <row r="336" spans="1:34" s="17" customFormat="1">
      <c r="A336" s="7" t="s">
        <v>504</v>
      </c>
      <c r="B336" s="7">
        <v>634</v>
      </c>
      <c r="C336" s="7">
        <v>2451</v>
      </c>
      <c r="D336" s="7">
        <v>100</v>
      </c>
      <c r="E336" s="7" t="s">
        <v>205</v>
      </c>
      <c r="F336" s="8">
        <v>0</v>
      </c>
      <c r="G336" s="8">
        <v>186</v>
      </c>
      <c r="H336" s="9">
        <v>0.186</v>
      </c>
      <c r="I336" s="10">
        <v>2</v>
      </c>
      <c r="J336" s="10" t="s">
        <v>407</v>
      </c>
      <c r="K336" s="11">
        <v>41893</v>
      </c>
      <c r="L336" s="12" t="s">
        <v>409</v>
      </c>
      <c r="M336" s="34">
        <v>3.5594399999999999</v>
      </c>
      <c r="N336" s="29">
        <v>2.63889</v>
      </c>
      <c r="O336" s="29">
        <v>1.22556</v>
      </c>
      <c r="P336" s="29">
        <v>0</v>
      </c>
      <c r="Q336" s="29">
        <v>16.190000000000001</v>
      </c>
      <c r="R336" s="29">
        <f t="shared" si="20"/>
        <v>1.2434715821812599</v>
      </c>
      <c r="S336" s="29">
        <v>0</v>
      </c>
      <c r="T336" s="29">
        <f t="shared" si="21"/>
        <v>0</v>
      </c>
      <c r="U336" s="29">
        <v>0</v>
      </c>
      <c r="V336" s="29">
        <f t="shared" si="22"/>
        <v>0</v>
      </c>
      <c r="W336" s="29">
        <v>0</v>
      </c>
      <c r="X336" s="29">
        <f t="shared" si="23"/>
        <v>0</v>
      </c>
      <c r="Y336" s="15"/>
      <c r="Z336" s="16" t="e">
        <f>#REF!/1000</f>
        <v>#REF!</v>
      </c>
      <c r="AA336" s="16" t="e">
        <f>#REF!/1000</f>
        <v>#REF!</v>
      </c>
      <c r="AB336" s="16" t="e">
        <f>#REF!/1000</f>
        <v>#REF!</v>
      </c>
      <c r="AC336" s="16" t="e">
        <f>#REF!/1000</f>
        <v>#REF!</v>
      </c>
      <c r="AE336" s="18" t="e">
        <f>#REF!/1000</f>
        <v>#REF!</v>
      </c>
      <c r="AF336" s="18" t="e">
        <f>#REF!/1000</f>
        <v>#REF!</v>
      </c>
      <c r="AG336" s="18" t="e">
        <f>#REF!/1000</f>
        <v>#REF!</v>
      </c>
      <c r="AH336" s="18" t="e">
        <f>#REF!/1000</f>
        <v>#REF!</v>
      </c>
    </row>
    <row r="337" spans="1:34" s="17" customFormat="1">
      <c r="A337" s="7" t="s">
        <v>456</v>
      </c>
      <c r="B337" s="7">
        <v>636</v>
      </c>
      <c r="C337" s="7">
        <v>24</v>
      </c>
      <c r="D337" s="7">
        <v>601</v>
      </c>
      <c r="E337" s="7" t="s">
        <v>206</v>
      </c>
      <c r="F337" s="8">
        <v>349090</v>
      </c>
      <c r="G337" s="8">
        <v>364498</v>
      </c>
      <c r="H337" s="9">
        <v>15.407999999999999</v>
      </c>
      <c r="I337" s="10">
        <v>2</v>
      </c>
      <c r="J337" s="10" t="s">
        <v>407</v>
      </c>
      <c r="K337" s="11">
        <v>41885</v>
      </c>
      <c r="L337" s="12" t="s">
        <v>409</v>
      </c>
      <c r="M337" s="34">
        <v>2.0785300000000002</v>
      </c>
      <c r="N337" s="29">
        <v>2.3923700000000001</v>
      </c>
      <c r="O337" s="29">
        <v>1.321</v>
      </c>
      <c r="P337" s="29">
        <v>510.45</v>
      </c>
      <c r="Q337" s="29">
        <v>184.11</v>
      </c>
      <c r="R337" s="29">
        <f t="shared" si="20"/>
        <v>1.117239652870494</v>
      </c>
      <c r="S337" s="29">
        <v>593.1</v>
      </c>
      <c r="T337" s="29">
        <f t="shared" si="21"/>
        <v>1.099799732977303</v>
      </c>
      <c r="U337" s="29">
        <v>0</v>
      </c>
      <c r="V337" s="29">
        <f t="shared" si="22"/>
        <v>0</v>
      </c>
      <c r="W337" s="29">
        <v>105</v>
      </c>
      <c r="X337" s="29">
        <f t="shared" si="23"/>
        <v>0.19470404984423675</v>
      </c>
      <c r="Y337" s="15" t="s">
        <v>478</v>
      </c>
      <c r="Z337" s="16" t="e">
        <f>#REF!/1000</f>
        <v>#REF!</v>
      </c>
      <c r="AA337" s="16" t="e">
        <f>#REF!/1000</f>
        <v>#REF!</v>
      </c>
      <c r="AB337" s="16" t="e">
        <f>#REF!/1000</f>
        <v>#REF!</v>
      </c>
      <c r="AC337" s="16" t="e">
        <f>#REF!/1000</f>
        <v>#REF!</v>
      </c>
      <c r="AE337" s="18" t="e">
        <f>#REF!/1000</f>
        <v>#REF!</v>
      </c>
      <c r="AF337" s="18" t="e">
        <f>#REF!/1000</f>
        <v>#REF!</v>
      </c>
      <c r="AG337" s="18" t="e">
        <f>#REF!/1000</f>
        <v>#REF!</v>
      </c>
      <c r="AH337" s="18" t="e">
        <f>#REF!/1000</f>
        <v>#REF!</v>
      </c>
    </row>
    <row r="338" spans="1:34" s="17" customFormat="1">
      <c r="A338" s="7" t="s">
        <v>456</v>
      </c>
      <c r="B338" s="7">
        <v>636</v>
      </c>
      <c r="C338" s="7">
        <v>24</v>
      </c>
      <c r="D338" s="7">
        <v>601</v>
      </c>
      <c r="E338" s="7" t="s">
        <v>206</v>
      </c>
      <c r="F338" s="8">
        <v>296264</v>
      </c>
      <c r="G338" s="8">
        <v>320436</v>
      </c>
      <c r="H338" s="9">
        <v>24.172000000000001</v>
      </c>
      <c r="I338" s="10">
        <v>2</v>
      </c>
      <c r="J338" s="10" t="s">
        <v>407</v>
      </c>
      <c r="K338" s="11">
        <v>41885</v>
      </c>
      <c r="L338" s="12" t="s">
        <v>409</v>
      </c>
      <c r="M338" s="34">
        <v>2.1847699999999999</v>
      </c>
      <c r="N338" s="29">
        <v>3.5106799999999998</v>
      </c>
      <c r="O338" s="29">
        <v>1.2579899999999999</v>
      </c>
      <c r="P338" s="29">
        <v>52.21</v>
      </c>
      <c r="Q338" s="29">
        <v>0</v>
      </c>
      <c r="R338" s="29">
        <f t="shared" si="20"/>
        <v>6.1712489066452332E-2</v>
      </c>
      <c r="S338" s="29">
        <v>834.83</v>
      </c>
      <c r="T338" s="29">
        <f t="shared" si="21"/>
        <v>0.98677336233185986</v>
      </c>
      <c r="U338" s="29">
        <v>933</v>
      </c>
      <c r="V338" s="29">
        <f t="shared" si="22"/>
        <v>1.102810808255124</v>
      </c>
      <c r="W338" s="29">
        <v>0</v>
      </c>
      <c r="X338" s="29">
        <f t="shared" si="23"/>
        <v>0</v>
      </c>
      <c r="Y338" s="15" t="s">
        <v>478</v>
      </c>
      <c r="Z338" s="16" t="e">
        <f>#REF!/1000</f>
        <v>#REF!</v>
      </c>
      <c r="AA338" s="16" t="e">
        <f>#REF!/1000</f>
        <v>#REF!</v>
      </c>
      <c r="AB338" s="16" t="e">
        <f>#REF!/1000</f>
        <v>#REF!</v>
      </c>
      <c r="AC338" s="16" t="e">
        <f>#REF!/1000</f>
        <v>#REF!</v>
      </c>
      <c r="AE338" s="18" t="e">
        <f>#REF!/1000</f>
        <v>#REF!</v>
      </c>
      <c r="AF338" s="18" t="e">
        <f>#REF!/1000</f>
        <v>#REF!</v>
      </c>
      <c r="AG338" s="18" t="e">
        <f>#REF!/1000</f>
        <v>#REF!</v>
      </c>
      <c r="AH338" s="18" t="e">
        <f>#REF!/1000</f>
        <v>#REF!</v>
      </c>
    </row>
    <row r="339" spans="1:34" s="17" customFormat="1">
      <c r="A339" s="7" t="s">
        <v>456</v>
      </c>
      <c r="B339" s="7">
        <v>636</v>
      </c>
      <c r="C339" s="7">
        <v>221</v>
      </c>
      <c r="D339" s="7">
        <v>201</v>
      </c>
      <c r="E339" s="7" t="s">
        <v>513</v>
      </c>
      <c r="F339" s="8">
        <v>21620</v>
      </c>
      <c r="G339" s="8">
        <v>54134</v>
      </c>
      <c r="H339" s="9">
        <v>32.514000000000003</v>
      </c>
      <c r="I339" s="10">
        <v>2</v>
      </c>
      <c r="J339" s="10" t="s">
        <v>407</v>
      </c>
      <c r="K339" s="11">
        <v>41886</v>
      </c>
      <c r="L339" s="12" t="s">
        <v>409</v>
      </c>
      <c r="M339" s="34">
        <v>2.20994</v>
      </c>
      <c r="N339" s="29">
        <v>3.2701819560000001</v>
      </c>
      <c r="O339" s="29">
        <v>1.4660576190000001</v>
      </c>
      <c r="P339" s="29">
        <f>23.38*0.734</f>
        <v>17.160919999999997</v>
      </c>
      <c r="Q339" s="29">
        <f>6.58*0.734</f>
        <v>4.82972</v>
      </c>
      <c r="R339" s="29">
        <f t="shared" si="20"/>
        <v>1.7202066801992988E-2</v>
      </c>
      <c r="S339" s="29">
        <f>6.75*0.734</f>
        <v>4.9544999999999995</v>
      </c>
      <c r="T339" s="29">
        <f t="shared" si="21"/>
        <v>4.3537289431365821E-3</v>
      </c>
      <c r="U339" s="29">
        <v>0</v>
      </c>
      <c r="V339" s="29">
        <f t="shared" si="22"/>
        <v>0</v>
      </c>
      <c r="W339" s="29">
        <v>0</v>
      </c>
      <c r="X339" s="29">
        <f t="shared" si="23"/>
        <v>0</v>
      </c>
      <c r="Y339" s="15" t="s">
        <v>490</v>
      </c>
      <c r="Z339" s="16"/>
      <c r="AA339" s="16"/>
      <c r="AB339" s="16"/>
      <c r="AC339" s="16"/>
      <c r="AE339" s="18"/>
      <c r="AF339" s="18"/>
      <c r="AG339" s="18"/>
      <c r="AH339" s="18"/>
    </row>
    <row r="340" spans="1:34" s="17" customFormat="1">
      <c r="A340" s="7" t="s">
        <v>456</v>
      </c>
      <c r="B340" s="7">
        <v>636</v>
      </c>
      <c r="C340" s="7">
        <v>221</v>
      </c>
      <c r="D340" s="7">
        <v>202</v>
      </c>
      <c r="E340" s="7" t="s">
        <v>207</v>
      </c>
      <c r="F340" s="8">
        <v>54134</v>
      </c>
      <c r="G340" s="8">
        <v>98452</v>
      </c>
      <c r="H340" s="9">
        <v>44.317999999999998</v>
      </c>
      <c r="I340" s="10">
        <v>2</v>
      </c>
      <c r="J340" s="10" t="s">
        <v>407</v>
      </c>
      <c r="K340" s="11">
        <v>41886</v>
      </c>
      <c r="L340" s="12" t="s">
        <v>409</v>
      </c>
      <c r="M340" s="34">
        <v>2.20994</v>
      </c>
      <c r="N340" s="29">
        <v>5.3790800000000001</v>
      </c>
      <c r="O340" s="29">
        <v>1.4387300000000001</v>
      </c>
      <c r="P340" s="29">
        <v>23.38</v>
      </c>
      <c r="Q340" s="29">
        <v>6.58</v>
      </c>
      <c r="R340" s="29">
        <f t="shared" si="20"/>
        <v>1.719391669299156E-2</v>
      </c>
      <c r="S340" s="29">
        <v>6.75</v>
      </c>
      <c r="T340" s="29">
        <f t="shared" si="21"/>
        <v>4.3516662046379087E-3</v>
      </c>
      <c r="U340" s="29">
        <v>0</v>
      </c>
      <c r="V340" s="29">
        <f t="shared" si="22"/>
        <v>0</v>
      </c>
      <c r="W340" s="29">
        <v>0</v>
      </c>
      <c r="X340" s="29">
        <f t="shared" si="23"/>
        <v>0</v>
      </c>
      <c r="Y340" s="15"/>
      <c r="Z340" s="16" t="e">
        <f>#REF!/1000</f>
        <v>#REF!</v>
      </c>
      <c r="AA340" s="16" t="e">
        <f>#REF!/1000</f>
        <v>#REF!</v>
      </c>
      <c r="AB340" s="16" t="e">
        <f>#REF!/1000</f>
        <v>#REF!</v>
      </c>
      <c r="AC340" s="16" t="e">
        <f>#REF!/1000</f>
        <v>#REF!</v>
      </c>
      <c r="AE340" s="18" t="e">
        <f>#REF!/1000</f>
        <v>#REF!</v>
      </c>
      <c r="AF340" s="18" t="e">
        <f>#REF!/1000</f>
        <v>#REF!</v>
      </c>
      <c r="AG340" s="18" t="e">
        <f>#REF!/1000</f>
        <v>#REF!</v>
      </c>
      <c r="AH340" s="18" t="e">
        <f>#REF!/1000</f>
        <v>#REF!</v>
      </c>
    </row>
    <row r="341" spans="1:34" s="17" customFormat="1">
      <c r="A341" s="7" t="s">
        <v>456</v>
      </c>
      <c r="B341" s="7">
        <v>636</v>
      </c>
      <c r="C341" s="7">
        <v>2111</v>
      </c>
      <c r="D341" s="7">
        <v>101</v>
      </c>
      <c r="E341" s="7" t="s">
        <v>515</v>
      </c>
      <c r="F341" s="8">
        <v>0</v>
      </c>
      <c r="G341" s="8" t="s">
        <v>517</v>
      </c>
      <c r="H341" s="9">
        <v>10</v>
      </c>
      <c r="I341" s="10">
        <v>2</v>
      </c>
      <c r="J341" s="10" t="s">
        <v>407</v>
      </c>
      <c r="K341" s="11">
        <v>41885</v>
      </c>
      <c r="L341" s="12" t="s">
        <v>409</v>
      </c>
      <c r="M341" s="34">
        <v>3.2892299999999999</v>
      </c>
      <c r="N341" s="29">
        <v>4.4983899999999997</v>
      </c>
      <c r="O341" s="29">
        <v>1.4815199999999999</v>
      </c>
      <c r="P341" s="29">
        <f>(10/38)*1648.14</f>
        <v>433.72105263157897</v>
      </c>
      <c r="Q341" s="29">
        <f>(10/38)*86.5</f>
        <v>22.763157894736842</v>
      </c>
      <c r="R341" s="29">
        <f t="shared" si="20"/>
        <v>1.2717218045112784</v>
      </c>
      <c r="S341" s="29">
        <f>(10/38)*1887.69</f>
        <v>496.76052631578943</v>
      </c>
      <c r="T341" s="29">
        <f t="shared" si="21"/>
        <v>1.4193157894736841</v>
      </c>
      <c r="U341" s="29">
        <f>(10/38)*31458</f>
        <v>8278.4210526315783</v>
      </c>
      <c r="V341" s="29">
        <f t="shared" si="22"/>
        <v>23.652631578947368</v>
      </c>
      <c r="W341" s="29">
        <f>(10/38)*47</f>
        <v>12.368421052631579</v>
      </c>
      <c r="X341" s="29">
        <f t="shared" si="23"/>
        <v>3.5338345864661655E-2</v>
      </c>
      <c r="Y341" s="15"/>
      <c r="Z341" s="16" t="e">
        <f>#REF!/1000</f>
        <v>#REF!</v>
      </c>
      <c r="AA341" s="16" t="e">
        <f>#REF!/1000</f>
        <v>#REF!</v>
      </c>
      <c r="AB341" s="16" t="e">
        <f>#REF!/1000</f>
        <v>#REF!</v>
      </c>
      <c r="AC341" s="16" t="e">
        <f>#REF!/1000</f>
        <v>#REF!</v>
      </c>
      <c r="AE341" s="18" t="e">
        <f>#REF!/1000</f>
        <v>#REF!</v>
      </c>
      <c r="AF341" s="18" t="e">
        <f>#REF!/1000</f>
        <v>#REF!</v>
      </c>
      <c r="AG341" s="18" t="e">
        <f>#REF!/1000</f>
        <v>#REF!</v>
      </c>
      <c r="AH341" s="18" t="e">
        <f>#REF!/1000</f>
        <v>#REF!</v>
      </c>
    </row>
    <row r="342" spans="1:34" s="17" customFormat="1">
      <c r="A342" s="7" t="s">
        <v>456</v>
      </c>
      <c r="B342" s="7">
        <v>636</v>
      </c>
      <c r="C342" s="7">
        <v>2111</v>
      </c>
      <c r="D342" s="7">
        <v>102</v>
      </c>
      <c r="E342" s="7" t="s">
        <v>516</v>
      </c>
      <c r="F342" s="8" t="s">
        <v>517</v>
      </c>
      <c r="G342" s="8" t="s">
        <v>518</v>
      </c>
      <c r="H342" s="9">
        <v>28.891999999999999</v>
      </c>
      <c r="I342" s="10">
        <v>2</v>
      </c>
      <c r="J342" s="10" t="s">
        <v>407</v>
      </c>
      <c r="K342" s="11">
        <v>41885</v>
      </c>
      <c r="L342" s="12" t="s">
        <v>409</v>
      </c>
      <c r="M342" s="34">
        <v>3.2892299999999999</v>
      </c>
      <c r="N342" s="29">
        <v>4.4983899999999997</v>
      </c>
      <c r="O342" s="29">
        <v>1.4815199999999999</v>
      </c>
      <c r="P342" s="29">
        <f>(28/38)*1648.14</f>
        <v>1214.418947368421</v>
      </c>
      <c r="Q342" s="29">
        <f>(28/38)*86.5</f>
        <v>63.736842105263158</v>
      </c>
      <c r="R342" s="29">
        <f t="shared" si="20"/>
        <v>1.2324591764611585</v>
      </c>
      <c r="S342" s="29">
        <f>(28/38)*1887.69</f>
        <v>1390.9294736842105</v>
      </c>
      <c r="T342" s="29">
        <f t="shared" si="21"/>
        <v>1.3754964040309827</v>
      </c>
      <c r="U342" s="29">
        <f>(28/38)*31458</f>
        <v>23179.57894736842</v>
      </c>
      <c r="V342" s="29">
        <f t="shared" si="22"/>
        <v>22.922389734546805</v>
      </c>
      <c r="W342" s="29">
        <f>(28/38)*47</f>
        <v>34.631578947368418</v>
      </c>
      <c r="X342" s="29">
        <f t="shared" si="23"/>
        <v>3.424732397239811E-2</v>
      </c>
      <c r="Y342" s="15"/>
      <c r="Z342" s="16"/>
      <c r="AA342" s="16"/>
      <c r="AB342" s="16"/>
      <c r="AC342" s="16"/>
      <c r="AE342" s="18"/>
      <c r="AF342" s="18"/>
      <c r="AG342" s="18"/>
      <c r="AH342" s="18"/>
    </row>
    <row r="343" spans="1:34" s="17" customFormat="1">
      <c r="A343" s="7" t="s">
        <v>456</v>
      </c>
      <c r="B343" s="7">
        <v>636</v>
      </c>
      <c r="C343" s="7">
        <v>2125</v>
      </c>
      <c r="D343" s="7">
        <v>100</v>
      </c>
      <c r="E343" s="7" t="s">
        <v>208</v>
      </c>
      <c r="F343" s="8">
        <v>0</v>
      </c>
      <c r="G343" s="8">
        <v>35235</v>
      </c>
      <c r="H343" s="9">
        <v>35.234999999999999</v>
      </c>
      <c r="I343" s="10">
        <v>2</v>
      </c>
      <c r="J343" s="10" t="s">
        <v>407</v>
      </c>
      <c r="K343" s="11">
        <v>41885</v>
      </c>
      <c r="L343" s="12" t="s">
        <v>409</v>
      </c>
      <c r="M343" s="34">
        <v>2.8024900000000001</v>
      </c>
      <c r="N343" s="29">
        <v>5.3608099999999999</v>
      </c>
      <c r="O343" s="29">
        <v>1.14653</v>
      </c>
      <c r="P343" s="29">
        <v>11238.2</v>
      </c>
      <c r="Q343" s="29">
        <v>1921.26</v>
      </c>
      <c r="R343" s="29">
        <f t="shared" si="20"/>
        <v>9.8918121186320427</v>
      </c>
      <c r="S343" s="29">
        <v>4612.57</v>
      </c>
      <c r="T343" s="29">
        <f t="shared" si="21"/>
        <v>3.7402501571083948</v>
      </c>
      <c r="U343" s="34">
        <v>2938.4</v>
      </c>
      <c r="V343" s="34">
        <v>2.38</v>
      </c>
      <c r="W343" s="29">
        <v>351</v>
      </c>
      <c r="X343" s="29">
        <f t="shared" si="23"/>
        <v>0.28461959496442257</v>
      </c>
      <c r="Y343" s="15"/>
      <c r="Z343" s="16" t="e">
        <f>#REF!/1000</f>
        <v>#REF!</v>
      </c>
      <c r="AA343" s="16" t="e">
        <f>#REF!/1000</f>
        <v>#REF!</v>
      </c>
      <c r="AB343" s="16" t="e">
        <f>#REF!/1000</f>
        <v>#REF!</v>
      </c>
      <c r="AC343" s="16" t="e">
        <f>#REF!/1000</f>
        <v>#REF!</v>
      </c>
      <c r="AE343" s="18" t="e">
        <f>#REF!/1000</f>
        <v>#REF!</v>
      </c>
      <c r="AF343" s="18" t="e">
        <f>#REF!/1000</f>
        <v>#REF!</v>
      </c>
      <c r="AG343" s="18" t="e">
        <f>#REF!/1000</f>
        <v>#REF!</v>
      </c>
      <c r="AH343" s="18" t="e">
        <f>#REF!/1000</f>
        <v>#REF!</v>
      </c>
    </row>
    <row r="344" spans="1:34" s="17" customFormat="1">
      <c r="A344" s="7" t="s">
        <v>456</v>
      </c>
      <c r="B344" s="7">
        <v>636</v>
      </c>
      <c r="C344" s="7">
        <v>2128</v>
      </c>
      <c r="D344" s="7">
        <v>100</v>
      </c>
      <c r="E344" s="7" t="s">
        <v>209</v>
      </c>
      <c r="F344" s="8">
        <v>0</v>
      </c>
      <c r="G344" s="8">
        <v>10767</v>
      </c>
      <c r="H344" s="9">
        <v>10.766999999999999</v>
      </c>
      <c r="I344" s="10">
        <v>2</v>
      </c>
      <c r="J344" s="10" t="s">
        <v>407</v>
      </c>
      <c r="K344" s="11">
        <v>41885</v>
      </c>
      <c r="L344" s="12" t="s">
        <v>409</v>
      </c>
      <c r="M344" s="34">
        <v>2.3006799999999998</v>
      </c>
      <c r="N344" s="29">
        <v>2.9357799999999998</v>
      </c>
      <c r="O344" s="29">
        <v>1.1929799999999999</v>
      </c>
      <c r="P344" s="29">
        <v>2.98</v>
      </c>
      <c r="Q344" s="29">
        <v>15.79</v>
      </c>
      <c r="R344" s="29">
        <f t="shared" si="20"/>
        <v>2.8858018548740198E-2</v>
      </c>
      <c r="S344" s="29">
        <v>175.04</v>
      </c>
      <c r="T344" s="29">
        <f t="shared" si="21"/>
        <v>0.46448805211691802</v>
      </c>
      <c r="U344" s="29">
        <v>103</v>
      </c>
      <c r="V344" s="29">
        <f t="shared" si="22"/>
        <v>0.27332192280645889</v>
      </c>
      <c r="W344" s="29">
        <v>0</v>
      </c>
      <c r="X344" s="29">
        <f t="shared" si="23"/>
        <v>0</v>
      </c>
      <c r="Y344" s="15"/>
      <c r="Z344" s="16" t="e">
        <f>#REF!/1000</f>
        <v>#REF!</v>
      </c>
      <c r="AA344" s="16" t="e">
        <f>#REF!/1000</f>
        <v>#REF!</v>
      </c>
      <c r="AB344" s="16" t="e">
        <f>#REF!/1000</f>
        <v>#REF!</v>
      </c>
      <c r="AC344" s="16" t="e">
        <f>#REF!/1000</f>
        <v>#REF!</v>
      </c>
      <c r="AE344" s="18" t="e">
        <f>#REF!/1000</f>
        <v>#REF!</v>
      </c>
      <c r="AF344" s="18" t="e">
        <f>#REF!/1000</f>
        <v>#REF!</v>
      </c>
      <c r="AG344" s="18" t="e">
        <f>#REF!/1000</f>
        <v>#REF!</v>
      </c>
      <c r="AH344" s="18" t="e">
        <f>#REF!/1000</f>
        <v>#REF!</v>
      </c>
    </row>
    <row r="345" spans="1:34" s="28" customFormat="1">
      <c r="A345" s="19" t="s">
        <v>456</v>
      </c>
      <c r="B345" s="19">
        <v>636</v>
      </c>
      <c r="C345" s="19">
        <v>2171</v>
      </c>
      <c r="D345" s="19">
        <v>100</v>
      </c>
      <c r="E345" s="19" t="s">
        <v>210</v>
      </c>
      <c r="F345" s="20">
        <v>0</v>
      </c>
      <c r="G345" s="20">
        <v>44814</v>
      </c>
      <c r="H345" s="21">
        <v>44.814</v>
      </c>
      <c r="I345" s="22">
        <v>2</v>
      </c>
      <c r="J345" s="22" t="s">
        <v>407</v>
      </c>
      <c r="K345" s="23">
        <v>41885</v>
      </c>
      <c r="L345" s="24" t="s">
        <v>409</v>
      </c>
      <c r="M345" s="39">
        <v>2.5552199999999998</v>
      </c>
      <c r="N345" s="47">
        <v>3.48291</v>
      </c>
      <c r="O345" s="47">
        <v>1.45503</v>
      </c>
      <c r="P345" s="47">
        <v>6574.07</v>
      </c>
      <c r="Q345" s="47">
        <v>0</v>
      </c>
      <c r="R345" s="29">
        <f t="shared" si="20"/>
        <v>4.1913368908950641</v>
      </c>
      <c r="S345" s="47">
        <v>9772.5400000000009</v>
      </c>
      <c r="T345" s="47">
        <f t="shared" si="21"/>
        <v>6.2305402010851205</v>
      </c>
      <c r="U345" s="47">
        <v>50491</v>
      </c>
      <c r="V345" s="29">
        <f t="shared" si="22"/>
        <v>32.190833221761054</v>
      </c>
      <c r="W345" s="47">
        <v>86</v>
      </c>
      <c r="X345" s="29">
        <f t="shared" si="23"/>
        <v>5.482980446161595E-2</v>
      </c>
      <c r="Y345" s="26"/>
      <c r="Z345" s="27" t="e">
        <f>#REF!/1000</f>
        <v>#REF!</v>
      </c>
      <c r="AA345" s="27" t="e">
        <f>#REF!/1000</f>
        <v>#REF!</v>
      </c>
      <c r="AB345" s="27" t="e">
        <f>#REF!/1000</f>
        <v>#REF!</v>
      </c>
      <c r="AC345" s="27" t="e">
        <f>#REF!/1000</f>
        <v>#REF!</v>
      </c>
      <c r="AE345" s="18" t="e">
        <f>#REF!/1000</f>
        <v>#REF!</v>
      </c>
      <c r="AF345" s="18" t="e">
        <f>#REF!/1000</f>
        <v>#REF!</v>
      </c>
      <c r="AG345" s="18" t="e">
        <f>#REF!/1000</f>
        <v>#REF!</v>
      </c>
      <c r="AH345" s="18" t="e">
        <f>#REF!/1000</f>
        <v>#REF!</v>
      </c>
    </row>
    <row r="346" spans="1:34" s="28" customFormat="1">
      <c r="A346" s="19" t="s">
        <v>456</v>
      </c>
      <c r="B346" s="19">
        <v>636</v>
      </c>
      <c r="C346" s="19">
        <v>2214</v>
      </c>
      <c r="D346" s="19">
        <v>100</v>
      </c>
      <c r="E346" s="19" t="s">
        <v>211</v>
      </c>
      <c r="F346" s="20">
        <v>0</v>
      </c>
      <c r="G346" s="20">
        <v>46971</v>
      </c>
      <c r="H346" s="21">
        <v>46.970999999999997</v>
      </c>
      <c r="I346" s="22">
        <v>2</v>
      </c>
      <c r="J346" s="22" t="s">
        <v>407</v>
      </c>
      <c r="K346" s="23">
        <v>41886</v>
      </c>
      <c r="L346" s="24" t="s">
        <v>409</v>
      </c>
      <c r="M346" s="39">
        <v>1.99383</v>
      </c>
      <c r="N346" s="47">
        <v>2.4301900000000001</v>
      </c>
      <c r="O346" s="47">
        <v>1.3286100000000001</v>
      </c>
      <c r="P346" s="47">
        <v>3.18</v>
      </c>
      <c r="Q346" s="47">
        <v>0</v>
      </c>
      <c r="R346" s="29">
        <f t="shared" si="20"/>
        <v>1.9343242182866638E-3</v>
      </c>
      <c r="S346" s="47">
        <v>34.56</v>
      </c>
      <c r="T346" s="47">
        <f t="shared" si="21"/>
        <v>2.1022089617606005E-2</v>
      </c>
      <c r="U346" s="47">
        <v>0</v>
      </c>
      <c r="V346" s="29">
        <f t="shared" si="22"/>
        <v>0</v>
      </c>
      <c r="W346" s="47">
        <v>0</v>
      </c>
      <c r="X346" s="29">
        <f t="shared" si="23"/>
        <v>0</v>
      </c>
      <c r="Y346" s="26"/>
      <c r="Z346" s="27" t="e">
        <f>#REF!/1000</f>
        <v>#REF!</v>
      </c>
      <c r="AA346" s="27" t="e">
        <f>#REF!/1000</f>
        <v>#REF!</v>
      </c>
      <c r="AB346" s="27" t="e">
        <f>#REF!/1000</f>
        <v>#REF!</v>
      </c>
      <c r="AC346" s="27" t="e">
        <f>#REF!/1000</f>
        <v>#REF!</v>
      </c>
      <c r="AE346" s="18" t="e">
        <f>#REF!/1000</f>
        <v>#REF!</v>
      </c>
      <c r="AF346" s="18" t="e">
        <f>#REF!/1000</f>
        <v>#REF!</v>
      </c>
      <c r="AG346" s="18" t="e">
        <f>#REF!/1000</f>
        <v>#REF!</v>
      </c>
      <c r="AH346" s="18" t="e">
        <f>#REF!/1000</f>
        <v>#REF!</v>
      </c>
    </row>
    <row r="347" spans="1:34" s="28" customFormat="1">
      <c r="A347" s="19" t="s">
        <v>456</v>
      </c>
      <c r="B347" s="19">
        <v>636</v>
      </c>
      <c r="C347" s="19">
        <v>2248</v>
      </c>
      <c r="D347" s="19">
        <v>101</v>
      </c>
      <c r="E347" s="19" t="s">
        <v>212</v>
      </c>
      <c r="F347" s="20">
        <v>0</v>
      </c>
      <c r="G347" s="20">
        <v>16399</v>
      </c>
      <c r="H347" s="21">
        <v>16.399000000000001</v>
      </c>
      <c r="I347" s="22">
        <v>2</v>
      </c>
      <c r="J347" s="22" t="s">
        <v>407</v>
      </c>
      <c r="K347" s="23">
        <v>41886</v>
      </c>
      <c r="L347" s="24" t="s">
        <v>409</v>
      </c>
      <c r="M347" s="39">
        <v>2.2330199999999998</v>
      </c>
      <c r="N347" s="47">
        <v>3.8510200000000001</v>
      </c>
      <c r="O347" s="47">
        <v>1.45485</v>
      </c>
      <c r="P347" s="47">
        <v>14.16</v>
      </c>
      <c r="Q347" s="47">
        <v>0</v>
      </c>
      <c r="R347" s="29">
        <f t="shared" si="20"/>
        <v>2.4670493845443536E-2</v>
      </c>
      <c r="S347" s="47">
        <v>107.86</v>
      </c>
      <c r="T347" s="47">
        <f t="shared" si="21"/>
        <v>0.187920866254911</v>
      </c>
      <c r="U347" s="47">
        <v>5</v>
      </c>
      <c r="V347" s="29">
        <f t="shared" si="22"/>
        <v>8.7113325725436223E-3</v>
      </c>
      <c r="W347" s="47">
        <v>0</v>
      </c>
      <c r="X347" s="29">
        <f t="shared" si="23"/>
        <v>0</v>
      </c>
      <c r="Y347" s="26"/>
      <c r="Z347" s="27" t="e">
        <f>#REF!/1000</f>
        <v>#REF!</v>
      </c>
      <c r="AA347" s="27" t="e">
        <f>#REF!/1000</f>
        <v>#REF!</v>
      </c>
      <c r="AB347" s="27" t="e">
        <f>#REF!/1000</f>
        <v>#REF!</v>
      </c>
      <c r="AC347" s="27" t="e">
        <f>#REF!/1000</f>
        <v>#REF!</v>
      </c>
      <c r="AE347" s="18" t="e">
        <f>#REF!/1000</f>
        <v>#REF!</v>
      </c>
      <c r="AF347" s="18" t="e">
        <f>#REF!/1000</f>
        <v>#REF!</v>
      </c>
      <c r="AG347" s="18" t="e">
        <f>#REF!/1000</f>
        <v>#REF!</v>
      </c>
      <c r="AH347" s="18" t="e">
        <f>#REF!/1000</f>
        <v>#REF!</v>
      </c>
    </row>
    <row r="348" spans="1:34" s="28" customFormat="1">
      <c r="A348" s="19" t="s">
        <v>456</v>
      </c>
      <c r="B348" s="19">
        <v>636</v>
      </c>
      <c r="C348" s="19">
        <v>2248</v>
      </c>
      <c r="D348" s="19">
        <v>102</v>
      </c>
      <c r="E348" s="19" t="s">
        <v>213</v>
      </c>
      <c r="F348" s="20">
        <v>16399</v>
      </c>
      <c r="G348" s="20">
        <v>41015</v>
      </c>
      <c r="H348" s="21">
        <v>24.616</v>
      </c>
      <c r="I348" s="22">
        <v>2</v>
      </c>
      <c r="J348" s="22" t="s">
        <v>407</v>
      </c>
      <c r="K348" s="23">
        <v>41886</v>
      </c>
      <c r="L348" s="24" t="s">
        <v>409</v>
      </c>
      <c r="M348" s="39">
        <v>2.20905</v>
      </c>
      <c r="N348" s="47">
        <v>3.3616000000000001</v>
      </c>
      <c r="O348" s="47">
        <v>1.36015</v>
      </c>
      <c r="P348" s="47">
        <v>8.76</v>
      </c>
      <c r="Q348" s="47">
        <v>0</v>
      </c>
      <c r="R348" s="29">
        <f t="shared" si="20"/>
        <v>1.0167602952783322E-2</v>
      </c>
      <c r="S348" s="47">
        <v>23.68</v>
      </c>
      <c r="T348" s="47">
        <f t="shared" si="21"/>
        <v>2.7485027160035286E-2</v>
      </c>
      <c r="U348" s="47">
        <v>0</v>
      </c>
      <c r="V348" s="29">
        <f t="shared" si="22"/>
        <v>0</v>
      </c>
      <c r="W348" s="47">
        <v>0</v>
      </c>
      <c r="X348" s="29">
        <f t="shared" si="23"/>
        <v>0</v>
      </c>
      <c r="Y348" s="26"/>
      <c r="Z348" s="27" t="e">
        <f>#REF!/1000</f>
        <v>#REF!</v>
      </c>
      <c r="AA348" s="27" t="e">
        <f>#REF!/1000</f>
        <v>#REF!</v>
      </c>
      <c r="AB348" s="27" t="e">
        <f>#REF!/1000</f>
        <v>#REF!</v>
      </c>
      <c r="AC348" s="27" t="e">
        <f>#REF!/1000</f>
        <v>#REF!</v>
      </c>
      <c r="AE348" s="18" t="e">
        <f>#REF!/1000</f>
        <v>#REF!</v>
      </c>
      <c r="AF348" s="18" t="e">
        <f>#REF!/1000</f>
        <v>#REF!</v>
      </c>
      <c r="AG348" s="18" t="e">
        <f>#REF!/1000</f>
        <v>#REF!</v>
      </c>
      <c r="AH348" s="18" t="e">
        <f>#REF!/1000</f>
        <v>#REF!</v>
      </c>
    </row>
    <row r="349" spans="1:34" s="28" customFormat="1">
      <c r="A349" s="19" t="s">
        <v>456</v>
      </c>
      <c r="B349" s="19">
        <v>636</v>
      </c>
      <c r="C349" s="19">
        <v>2341</v>
      </c>
      <c r="D349" s="19">
        <v>200</v>
      </c>
      <c r="E349" s="19" t="s">
        <v>514</v>
      </c>
      <c r="F349" s="20">
        <v>49174</v>
      </c>
      <c r="G349" s="20">
        <v>79794</v>
      </c>
      <c r="H349" s="21">
        <v>14.826000000000001</v>
      </c>
      <c r="I349" s="22">
        <v>2</v>
      </c>
      <c r="J349" s="22" t="s">
        <v>407</v>
      </c>
      <c r="K349" s="23">
        <v>41885</v>
      </c>
      <c r="L349" s="24" t="s">
        <v>409</v>
      </c>
      <c r="M349" s="39">
        <v>3.88</v>
      </c>
      <c r="N349" s="47">
        <v>4.33</v>
      </c>
      <c r="O349" s="47">
        <v>1.88456</v>
      </c>
      <c r="P349" s="47">
        <v>22.84</v>
      </c>
      <c r="Q349" s="47">
        <v>0</v>
      </c>
      <c r="R349" s="29">
        <f t="shared" si="20"/>
        <v>4.4015339846986946E-2</v>
      </c>
      <c r="S349" s="47">
        <v>2821.43</v>
      </c>
      <c r="T349" s="47">
        <f t="shared" si="21"/>
        <v>5.4372241814572844</v>
      </c>
      <c r="U349" s="47">
        <v>0</v>
      </c>
      <c r="V349" s="29">
        <f t="shared" si="22"/>
        <v>0</v>
      </c>
      <c r="W349" s="47">
        <v>0</v>
      </c>
      <c r="X349" s="29">
        <f t="shared" si="23"/>
        <v>0</v>
      </c>
      <c r="Y349" s="26"/>
      <c r="Z349" s="27" t="e">
        <f>#REF!/1000</f>
        <v>#REF!</v>
      </c>
      <c r="AA349" s="27" t="e">
        <f>#REF!/1000</f>
        <v>#REF!</v>
      </c>
      <c r="AB349" s="27" t="e">
        <f>#REF!/1000</f>
        <v>#REF!</v>
      </c>
      <c r="AC349" s="27" t="e">
        <f>#REF!/1000</f>
        <v>#REF!</v>
      </c>
      <c r="AE349" s="18" t="e">
        <f>#REF!/1000</f>
        <v>#REF!</v>
      </c>
      <c r="AF349" s="18" t="e">
        <f>#REF!/1000</f>
        <v>#REF!</v>
      </c>
      <c r="AG349" s="18" t="e">
        <f>#REF!/1000</f>
        <v>#REF!</v>
      </c>
      <c r="AH349" s="18" t="e">
        <f>#REF!/1000</f>
        <v>#REF!</v>
      </c>
    </row>
    <row r="350" spans="1:34" s="17" customFormat="1">
      <c r="A350" s="7" t="s">
        <v>510</v>
      </c>
      <c r="B350" s="7">
        <v>638</v>
      </c>
      <c r="C350" s="7">
        <v>24</v>
      </c>
      <c r="D350" s="7">
        <v>501</v>
      </c>
      <c r="E350" s="7" t="s">
        <v>214</v>
      </c>
      <c r="F350" s="8">
        <v>296264</v>
      </c>
      <c r="G350" s="8">
        <v>262609</v>
      </c>
      <c r="H350" s="9">
        <v>33.655000000000001</v>
      </c>
      <c r="I350" s="10">
        <v>4</v>
      </c>
      <c r="J350" s="10" t="s">
        <v>406</v>
      </c>
      <c r="K350" s="11">
        <v>41884</v>
      </c>
      <c r="L350" s="12" t="s">
        <v>409</v>
      </c>
      <c r="M350" s="34">
        <v>3.32</v>
      </c>
      <c r="N350" s="29">
        <v>6.63</v>
      </c>
      <c r="O350" s="29">
        <v>1.26</v>
      </c>
      <c r="P350" s="29">
        <v>67.599999999999994</v>
      </c>
      <c r="Q350" s="29">
        <v>1.23</v>
      </c>
      <c r="R350" s="29">
        <f t="shared" si="20"/>
        <v>5.7911157331748613E-2</v>
      </c>
      <c r="S350" s="29">
        <v>3450.14</v>
      </c>
      <c r="T350" s="29">
        <f t="shared" si="21"/>
        <v>2.9289980261901225</v>
      </c>
      <c r="U350" s="29">
        <v>294</v>
      </c>
      <c r="V350" s="29">
        <f t="shared" si="22"/>
        <v>0.24959144257911156</v>
      </c>
      <c r="W350" s="29">
        <v>10</v>
      </c>
      <c r="X350" s="29">
        <f t="shared" si="23"/>
        <v>8.4895048496296446E-3</v>
      </c>
      <c r="Y350" s="15"/>
      <c r="Z350" s="16" t="e">
        <f>#REF!/1000</f>
        <v>#REF!</v>
      </c>
      <c r="AA350" s="16" t="e">
        <f>#REF!/1000</f>
        <v>#REF!</v>
      </c>
      <c r="AB350" s="16" t="e">
        <f>#REF!/1000</f>
        <v>#REF!</v>
      </c>
      <c r="AC350" s="16" t="e">
        <f>#REF!/1000</f>
        <v>#REF!</v>
      </c>
      <c r="AE350" s="18" t="e">
        <f>#REF!/1000</f>
        <v>#REF!</v>
      </c>
      <c r="AF350" s="18" t="e">
        <f>#REF!/1000</f>
        <v>#REF!</v>
      </c>
      <c r="AG350" s="18" t="e">
        <f>#REF!/1000</f>
        <v>#REF!</v>
      </c>
      <c r="AH350" s="18" t="e">
        <f>#REF!/1000</f>
        <v>#REF!</v>
      </c>
    </row>
    <row r="351" spans="1:34" s="28" customFormat="1">
      <c r="A351" s="7" t="s">
        <v>510</v>
      </c>
      <c r="B351" s="19">
        <v>638</v>
      </c>
      <c r="C351" s="19">
        <v>220</v>
      </c>
      <c r="D351" s="19">
        <v>101</v>
      </c>
      <c r="E351" s="19" t="s">
        <v>511</v>
      </c>
      <c r="F351" s="20">
        <v>2625</v>
      </c>
      <c r="G351" s="20">
        <v>40241</v>
      </c>
      <c r="H351" s="21">
        <v>37.616</v>
      </c>
      <c r="I351" s="22">
        <v>2</v>
      </c>
      <c r="J351" s="22" t="s">
        <v>407</v>
      </c>
      <c r="K351" s="23">
        <v>41884</v>
      </c>
      <c r="L351" s="24" t="s">
        <v>409</v>
      </c>
      <c r="M351" s="39">
        <v>2.13734</v>
      </c>
      <c r="N351" s="47">
        <v>3.8235800000000002</v>
      </c>
      <c r="O351" s="47">
        <v>1.14229</v>
      </c>
      <c r="P351" s="47">
        <v>4.2300000000000004</v>
      </c>
      <c r="Q351" s="47">
        <v>0</v>
      </c>
      <c r="R351" s="29">
        <f t="shared" si="20"/>
        <v>3.2129185149176649E-3</v>
      </c>
      <c r="S351" s="47">
        <v>113.55</v>
      </c>
      <c r="T351" s="47">
        <f t="shared" si="21"/>
        <v>8.6247493467825231E-2</v>
      </c>
      <c r="U351" s="47">
        <v>5</v>
      </c>
      <c r="V351" s="29">
        <f t="shared" si="22"/>
        <v>3.7977760223613052E-3</v>
      </c>
      <c r="W351" s="47">
        <v>0</v>
      </c>
      <c r="X351" s="29">
        <f t="shared" si="23"/>
        <v>0</v>
      </c>
      <c r="Y351" s="26"/>
      <c r="Z351" s="27" t="e">
        <f>#REF!/1000</f>
        <v>#REF!</v>
      </c>
      <c r="AA351" s="27" t="e">
        <f>#REF!/1000</f>
        <v>#REF!</v>
      </c>
      <c r="AB351" s="27" t="e">
        <f>#REF!/1000</f>
        <v>#REF!</v>
      </c>
      <c r="AC351" s="27" t="e">
        <f>#REF!/1000</f>
        <v>#REF!</v>
      </c>
      <c r="AE351" s="18" t="e">
        <f>#REF!/1000</f>
        <v>#REF!</v>
      </c>
      <c r="AF351" s="18" t="e">
        <f>#REF!/1000</f>
        <v>#REF!</v>
      </c>
      <c r="AG351" s="18" t="e">
        <f>#REF!/1000</f>
        <v>#REF!</v>
      </c>
      <c r="AH351" s="18" t="e">
        <f>#REF!/1000</f>
        <v>#REF!</v>
      </c>
    </row>
    <row r="352" spans="1:34" s="28" customFormat="1">
      <c r="A352" s="7" t="s">
        <v>510</v>
      </c>
      <c r="B352" s="19">
        <v>638</v>
      </c>
      <c r="C352" s="19">
        <v>221</v>
      </c>
      <c r="D352" s="19">
        <v>100</v>
      </c>
      <c r="E352" s="19" t="s">
        <v>512</v>
      </c>
      <c r="F352" s="20">
        <v>462</v>
      </c>
      <c r="G352" s="20">
        <v>21620</v>
      </c>
      <c r="H352" s="21">
        <v>21.158000000000001</v>
      </c>
      <c r="I352" s="22">
        <v>2</v>
      </c>
      <c r="J352" s="22" t="s">
        <v>407</v>
      </c>
      <c r="K352" s="23">
        <v>41884</v>
      </c>
      <c r="L352" s="24" t="s">
        <v>409</v>
      </c>
      <c r="M352" s="39">
        <v>1.97671</v>
      </c>
      <c r="N352" s="47">
        <v>2.46414</v>
      </c>
      <c r="O352" s="47">
        <v>1.07508</v>
      </c>
      <c r="P352" s="47">
        <v>304.14</v>
      </c>
      <c r="Q352" s="47">
        <v>59.63</v>
      </c>
      <c r="R352" s="29">
        <f t="shared" si="20"/>
        <v>0.45096755026805119</v>
      </c>
      <c r="S352" s="47">
        <v>15.75</v>
      </c>
      <c r="T352" s="47">
        <f t="shared" si="21"/>
        <v>2.1268550902731827E-2</v>
      </c>
      <c r="U352" s="47">
        <v>15</v>
      </c>
      <c r="V352" s="29">
        <f t="shared" si="22"/>
        <v>2.02557627645065E-2</v>
      </c>
      <c r="W352" s="47">
        <v>0</v>
      </c>
      <c r="X352" s="29">
        <f t="shared" si="23"/>
        <v>0</v>
      </c>
      <c r="Y352" s="26"/>
      <c r="Z352" s="27" t="e">
        <f>#REF!/1000</f>
        <v>#REF!</v>
      </c>
      <c r="AA352" s="27" t="e">
        <f>#REF!/1000</f>
        <v>#REF!</v>
      </c>
      <c r="AB352" s="27" t="e">
        <f>#REF!/1000</f>
        <v>#REF!</v>
      </c>
      <c r="AC352" s="27" t="e">
        <f>#REF!/1000</f>
        <v>#REF!</v>
      </c>
      <c r="AE352" s="18" t="e">
        <f>#REF!/1000</f>
        <v>#REF!</v>
      </c>
      <c r="AF352" s="18" t="e">
        <f>#REF!/1000</f>
        <v>#REF!</v>
      </c>
      <c r="AG352" s="18" t="e">
        <f>#REF!/1000</f>
        <v>#REF!</v>
      </c>
      <c r="AH352" s="18" t="e">
        <f>#REF!/1000</f>
        <v>#REF!</v>
      </c>
    </row>
    <row r="353" spans="1:34" s="28" customFormat="1">
      <c r="A353" s="7" t="s">
        <v>510</v>
      </c>
      <c r="B353" s="19">
        <v>638</v>
      </c>
      <c r="C353" s="19">
        <v>221</v>
      </c>
      <c r="D353" s="19">
        <v>100</v>
      </c>
      <c r="E353" s="19" t="s">
        <v>512</v>
      </c>
      <c r="F353" s="20">
        <v>21620</v>
      </c>
      <c r="G353" s="20">
        <v>54134</v>
      </c>
      <c r="H353" s="21">
        <v>32.514000000000003</v>
      </c>
      <c r="I353" s="22">
        <v>2</v>
      </c>
      <c r="J353" s="22" t="s">
        <v>407</v>
      </c>
      <c r="K353" s="23">
        <v>41886</v>
      </c>
      <c r="L353" s="24" t="s">
        <v>409</v>
      </c>
      <c r="M353" s="39">
        <v>2.1509100000000001</v>
      </c>
      <c r="N353" s="47">
        <v>3.2701799999999999</v>
      </c>
      <c r="O353" s="47">
        <v>1.4660599999999999</v>
      </c>
      <c r="P353" s="47">
        <v>97.98</v>
      </c>
      <c r="Q353" s="47">
        <v>407.06</v>
      </c>
      <c r="R353" s="29">
        <f t="shared" si="20"/>
        <v>0.26494960412657403</v>
      </c>
      <c r="S353" s="47">
        <v>152.96</v>
      </c>
      <c r="T353" s="47">
        <f t="shared" si="21"/>
        <v>0.13441242893171293</v>
      </c>
      <c r="U353" s="47">
        <v>0</v>
      </c>
      <c r="V353" s="29">
        <f t="shared" si="22"/>
        <v>0</v>
      </c>
      <c r="W353" s="47">
        <v>0</v>
      </c>
      <c r="X353" s="29">
        <f t="shared" si="23"/>
        <v>0</v>
      </c>
      <c r="Y353" s="26"/>
      <c r="Z353" s="27" t="e">
        <f>#REF!/1000</f>
        <v>#REF!</v>
      </c>
      <c r="AA353" s="27" t="e">
        <f>#REF!/1000</f>
        <v>#REF!</v>
      </c>
      <c r="AB353" s="27" t="e">
        <f>#REF!/1000</f>
        <v>#REF!</v>
      </c>
      <c r="AC353" s="27" t="e">
        <f>#REF!/1000</f>
        <v>#REF!</v>
      </c>
      <c r="AE353" s="18" t="e">
        <f>#REF!/1000</f>
        <v>#REF!</v>
      </c>
      <c r="AF353" s="18" t="e">
        <f>#REF!/1000</f>
        <v>#REF!</v>
      </c>
      <c r="AG353" s="18" t="e">
        <f>#REF!/1000</f>
        <v>#REF!</v>
      </c>
      <c r="AH353" s="18" t="e">
        <f>#REF!/1000</f>
        <v>#REF!</v>
      </c>
    </row>
    <row r="354" spans="1:34" s="28" customFormat="1">
      <c r="A354" s="7" t="s">
        <v>510</v>
      </c>
      <c r="B354" s="19">
        <v>638</v>
      </c>
      <c r="C354" s="19">
        <v>294</v>
      </c>
      <c r="D354" s="19">
        <v>100</v>
      </c>
      <c r="E354" s="19" t="s">
        <v>215</v>
      </c>
      <c r="F354" s="20">
        <v>0</v>
      </c>
      <c r="G354" s="20">
        <v>10965</v>
      </c>
      <c r="H354" s="21">
        <v>10.965</v>
      </c>
      <c r="I354" s="22">
        <v>2</v>
      </c>
      <c r="J354" s="22" t="s">
        <v>407</v>
      </c>
      <c r="K354" s="23">
        <v>41884</v>
      </c>
      <c r="L354" s="24" t="s">
        <v>409</v>
      </c>
      <c r="M354" s="39">
        <v>2.9380299999999999</v>
      </c>
      <c r="N354" s="47">
        <v>6.1843899999999996</v>
      </c>
      <c r="O354" s="47">
        <v>1.0234099999999999</v>
      </c>
      <c r="P354" s="47">
        <v>20.62</v>
      </c>
      <c r="Q354" s="47">
        <v>44.08</v>
      </c>
      <c r="R354" s="29">
        <f t="shared" si="20"/>
        <v>0.11115888215751417</v>
      </c>
      <c r="S354" s="47">
        <v>29.5</v>
      </c>
      <c r="T354" s="47">
        <f t="shared" si="21"/>
        <v>7.686795648491955E-2</v>
      </c>
      <c r="U354" s="47">
        <v>8</v>
      </c>
      <c r="V354" s="29">
        <f t="shared" si="22"/>
        <v>2.0845547521334114E-2</v>
      </c>
      <c r="W354" s="47">
        <v>0</v>
      </c>
      <c r="X354" s="29">
        <f t="shared" si="23"/>
        <v>0</v>
      </c>
      <c r="Y354" s="26"/>
      <c r="Z354" s="27" t="e">
        <f>#REF!/1000</f>
        <v>#REF!</v>
      </c>
      <c r="AA354" s="27" t="e">
        <f>#REF!/1000</f>
        <v>#REF!</v>
      </c>
      <c r="AB354" s="27" t="e">
        <f>#REF!/1000</f>
        <v>#REF!</v>
      </c>
      <c r="AC354" s="27" t="e">
        <f>#REF!/1000</f>
        <v>#REF!</v>
      </c>
      <c r="AE354" s="18" t="e">
        <f>#REF!/1000</f>
        <v>#REF!</v>
      </c>
      <c r="AF354" s="18" t="e">
        <f>#REF!/1000</f>
        <v>#REF!</v>
      </c>
      <c r="AG354" s="18" t="e">
        <f>#REF!/1000</f>
        <v>#REF!</v>
      </c>
      <c r="AH354" s="18" t="e">
        <f>#REF!/1000</f>
        <v>#REF!</v>
      </c>
    </row>
    <row r="355" spans="1:34" s="28" customFormat="1">
      <c r="A355" s="7" t="s">
        <v>510</v>
      </c>
      <c r="B355" s="19">
        <v>638</v>
      </c>
      <c r="C355" s="19">
        <v>2234</v>
      </c>
      <c r="D355" s="19">
        <v>100</v>
      </c>
      <c r="E355" s="19" t="s">
        <v>216</v>
      </c>
      <c r="F355" s="20">
        <v>0</v>
      </c>
      <c r="G355" s="20">
        <v>184</v>
      </c>
      <c r="H355" s="21">
        <v>0.184</v>
      </c>
      <c r="I355" s="22">
        <v>2</v>
      </c>
      <c r="J355" s="22" t="s">
        <v>407</v>
      </c>
      <c r="K355" s="23">
        <v>41884</v>
      </c>
      <c r="L355" s="24" t="s">
        <v>409</v>
      </c>
      <c r="M355" s="39">
        <v>7.6159999999999997</v>
      </c>
      <c r="N355" s="47">
        <v>6.2350000000000003</v>
      </c>
      <c r="O355" s="47">
        <v>2.1520000000000001</v>
      </c>
      <c r="P355" s="47">
        <v>0</v>
      </c>
      <c r="Q355" s="47">
        <v>0</v>
      </c>
      <c r="R355" s="29">
        <f t="shared" si="20"/>
        <v>0</v>
      </c>
      <c r="S355" s="47">
        <v>129.06</v>
      </c>
      <c r="T355" s="47">
        <f t="shared" si="21"/>
        <v>20.040372670807454</v>
      </c>
      <c r="U355" s="47">
        <v>0</v>
      </c>
      <c r="V355" s="29">
        <f t="shared" si="22"/>
        <v>0</v>
      </c>
      <c r="W355" s="47">
        <v>0</v>
      </c>
      <c r="X355" s="29">
        <f t="shared" si="23"/>
        <v>0</v>
      </c>
      <c r="Y355" s="26"/>
      <c r="Z355" s="27" t="e">
        <f>#REF!/1000</f>
        <v>#REF!</v>
      </c>
      <c r="AA355" s="27" t="e">
        <f>#REF!/1000</f>
        <v>#REF!</v>
      </c>
      <c r="AB355" s="27" t="e">
        <f>#REF!/1000</f>
        <v>#REF!</v>
      </c>
      <c r="AC355" s="27" t="e">
        <f>#REF!/1000</f>
        <v>#REF!</v>
      </c>
      <c r="AE355" s="18" t="e">
        <f>#REF!/1000</f>
        <v>#REF!</v>
      </c>
      <c r="AF355" s="18" t="e">
        <f>#REF!/1000</f>
        <v>#REF!</v>
      </c>
      <c r="AG355" s="18" t="e">
        <f>#REF!/1000</f>
        <v>#REF!</v>
      </c>
      <c r="AH355" s="18" t="e">
        <f>#REF!/1000</f>
        <v>#REF!</v>
      </c>
    </row>
    <row r="356" spans="1:34" s="28" customFormat="1">
      <c r="A356" s="7" t="s">
        <v>510</v>
      </c>
      <c r="B356" s="19">
        <v>638</v>
      </c>
      <c r="C356" s="19">
        <v>2448</v>
      </c>
      <c r="D356" s="19">
        <v>100</v>
      </c>
      <c r="E356" s="19" t="s">
        <v>217</v>
      </c>
      <c r="F356" s="20">
        <v>0</v>
      </c>
      <c r="G356" s="20">
        <v>490</v>
      </c>
      <c r="H356" s="21">
        <v>0.49</v>
      </c>
      <c r="I356" s="22">
        <v>4</v>
      </c>
      <c r="J356" s="22" t="s">
        <v>405</v>
      </c>
      <c r="K356" s="23">
        <v>41884</v>
      </c>
      <c r="L356" s="24" t="s">
        <v>409</v>
      </c>
      <c r="M356" s="39">
        <v>2.8605299999999998</v>
      </c>
      <c r="N356" s="47">
        <v>4.26579</v>
      </c>
      <c r="O356" s="47">
        <v>1.1352599999999999</v>
      </c>
      <c r="P356" s="47">
        <v>0</v>
      </c>
      <c r="Q356" s="47">
        <v>0</v>
      </c>
      <c r="R356" s="29">
        <f t="shared" si="20"/>
        <v>0</v>
      </c>
      <c r="S356" s="47">
        <v>3.35</v>
      </c>
      <c r="T356" s="47">
        <f t="shared" si="21"/>
        <v>0.19533527696793004</v>
      </c>
      <c r="U356" s="47">
        <v>0</v>
      </c>
      <c r="V356" s="29">
        <f t="shared" si="22"/>
        <v>0</v>
      </c>
      <c r="W356" s="47">
        <v>0</v>
      </c>
      <c r="X356" s="29">
        <f t="shared" si="23"/>
        <v>0</v>
      </c>
      <c r="Y356" s="26"/>
      <c r="Z356" s="27" t="e">
        <f>#REF!/1000</f>
        <v>#REF!</v>
      </c>
      <c r="AA356" s="27" t="e">
        <f>#REF!/1000</f>
        <v>#REF!</v>
      </c>
      <c r="AB356" s="27" t="e">
        <f>#REF!/1000</f>
        <v>#REF!</v>
      </c>
      <c r="AC356" s="27" t="e">
        <f>#REF!/1000</f>
        <v>#REF!</v>
      </c>
      <c r="AE356" s="18" t="e">
        <f>#REF!/1000</f>
        <v>#REF!</v>
      </c>
      <c r="AF356" s="18" t="e">
        <f>#REF!/1000</f>
        <v>#REF!</v>
      </c>
      <c r="AG356" s="18" t="e">
        <f>#REF!/1000</f>
        <v>#REF!</v>
      </c>
      <c r="AH356" s="18" t="e">
        <f>#REF!/1000</f>
        <v>#REF!</v>
      </c>
    </row>
    <row r="357" spans="1:34" s="17" customFormat="1">
      <c r="A357" s="7" t="s">
        <v>510</v>
      </c>
      <c r="B357" s="7">
        <v>638</v>
      </c>
      <c r="C357" s="7">
        <v>2448</v>
      </c>
      <c r="D357" s="7">
        <v>100</v>
      </c>
      <c r="E357" s="7" t="s">
        <v>217</v>
      </c>
      <c r="F357" s="8">
        <v>490</v>
      </c>
      <c r="G357" s="8">
        <v>0</v>
      </c>
      <c r="H357" s="9">
        <v>0.49</v>
      </c>
      <c r="I357" s="10">
        <v>4</v>
      </c>
      <c r="J357" s="10" t="s">
        <v>406</v>
      </c>
      <c r="K357" s="11">
        <v>41884</v>
      </c>
      <c r="L357" s="12" t="s">
        <v>409</v>
      </c>
      <c r="M357" s="34">
        <v>3.12</v>
      </c>
      <c r="N357" s="29">
        <v>4.28</v>
      </c>
      <c r="O357" s="29">
        <v>1.1599999999999999</v>
      </c>
      <c r="P357" s="29">
        <v>1.87</v>
      </c>
      <c r="Q357" s="29">
        <v>5.76</v>
      </c>
      <c r="R357" s="29">
        <f t="shared" si="20"/>
        <v>0.27696793002915454</v>
      </c>
      <c r="S357" s="29">
        <v>0</v>
      </c>
      <c r="T357" s="29">
        <f t="shared" si="21"/>
        <v>0</v>
      </c>
      <c r="U357" s="29">
        <v>0</v>
      </c>
      <c r="V357" s="29">
        <f t="shared" si="22"/>
        <v>0</v>
      </c>
      <c r="W357" s="29">
        <v>0</v>
      </c>
      <c r="X357" s="29">
        <f t="shared" si="23"/>
        <v>0</v>
      </c>
      <c r="Y357" s="15"/>
      <c r="Z357" s="16" t="e">
        <f>#REF!/1000</f>
        <v>#REF!</v>
      </c>
      <c r="AA357" s="16" t="e">
        <f>#REF!/1000</f>
        <v>#REF!</v>
      </c>
      <c r="AB357" s="16" t="e">
        <f>#REF!/1000</f>
        <v>#REF!</v>
      </c>
      <c r="AC357" s="16" t="e">
        <f>#REF!/1000</f>
        <v>#REF!</v>
      </c>
      <c r="AE357" s="18" t="e">
        <f>#REF!/1000</f>
        <v>#REF!</v>
      </c>
      <c r="AF357" s="18" t="e">
        <f>#REF!/1000</f>
        <v>#REF!</v>
      </c>
      <c r="AG357" s="18" t="e">
        <f>#REF!/1000</f>
        <v>#REF!</v>
      </c>
      <c r="AH357" s="18" t="e">
        <f>#REF!/1000</f>
        <v>#REF!</v>
      </c>
    </row>
    <row r="358" spans="1:34" s="28" customFormat="1">
      <c r="A358" s="19" t="s">
        <v>437</v>
      </c>
      <c r="B358" s="19">
        <v>611</v>
      </c>
      <c r="C358" s="19">
        <v>2</v>
      </c>
      <c r="D358" s="19">
        <v>301</v>
      </c>
      <c r="E358" s="19" t="s">
        <v>218</v>
      </c>
      <c r="F358" s="20">
        <v>148565</v>
      </c>
      <c r="G358" s="20">
        <v>174412</v>
      </c>
      <c r="H358" s="21">
        <v>25.847000000000001</v>
      </c>
      <c r="I358" s="22">
        <v>4</v>
      </c>
      <c r="J358" s="22" t="s">
        <v>405</v>
      </c>
      <c r="K358" s="23">
        <v>41871</v>
      </c>
      <c r="L358" s="24" t="s">
        <v>409</v>
      </c>
      <c r="M358" s="39">
        <v>2.6198199999999998</v>
      </c>
      <c r="N358" s="47">
        <v>3.7958400000000001</v>
      </c>
      <c r="O358" s="47">
        <v>1.34717</v>
      </c>
      <c r="P358" s="47">
        <v>421.71</v>
      </c>
      <c r="Q358" s="47">
        <v>296.14</v>
      </c>
      <c r="R358" s="29">
        <f t="shared" si="20"/>
        <v>0.62983822383365851</v>
      </c>
      <c r="S358" s="47">
        <v>31.93</v>
      </c>
      <c r="T358" s="47">
        <f t="shared" si="21"/>
        <v>3.5295613196336686E-2</v>
      </c>
      <c r="U358" s="47">
        <v>21.09</v>
      </c>
      <c r="V358" s="29">
        <f t="shared" si="22"/>
        <v>2.3313012286587557E-2</v>
      </c>
      <c r="W358" s="47">
        <v>0</v>
      </c>
      <c r="X358" s="29">
        <f t="shared" si="23"/>
        <v>0</v>
      </c>
      <c r="Y358" s="26"/>
      <c r="Z358" s="27" t="e">
        <f>#REF!/1000</f>
        <v>#REF!</v>
      </c>
      <c r="AA358" s="27" t="e">
        <f>#REF!/1000</f>
        <v>#REF!</v>
      </c>
      <c r="AB358" s="27" t="e">
        <f>#REF!/1000</f>
        <v>#REF!</v>
      </c>
      <c r="AC358" s="27" t="e">
        <f>#REF!/1000</f>
        <v>#REF!</v>
      </c>
      <c r="AE358" s="18" t="e">
        <f>#REF!/1000</f>
        <v>#REF!</v>
      </c>
      <c r="AF358" s="18" t="e">
        <f>#REF!/1000</f>
        <v>#REF!</v>
      </c>
      <c r="AG358" s="18" t="e">
        <f>#REF!/1000</f>
        <v>#REF!</v>
      </c>
      <c r="AH358" s="18" t="e">
        <f>#REF!/1000</f>
        <v>#REF!</v>
      </c>
    </row>
    <row r="359" spans="1:34" s="28" customFormat="1">
      <c r="A359" s="19" t="s">
        <v>437</v>
      </c>
      <c r="B359" s="19">
        <v>611</v>
      </c>
      <c r="C359" s="19">
        <v>2</v>
      </c>
      <c r="D359" s="19">
        <v>301</v>
      </c>
      <c r="E359" s="19" t="s">
        <v>218</v>
      </c>
      <c r="F359" s="20">
        <v>174412</v>
      </c>
      <c r="G359" s="20">
        <v>148565</v>
      </c>
      <c r="H359" s="21">
        <v>25.847000000000001</v>
      </c>
      <c r="I359" s="22">
        <v>4</v>
      </c>
      <c r="J359" s="22" t="s">
        <v>406</v>
      </c>
      <c r="K359" s="23">
        <v>41872</v>
      </c>
      <c r="L359" s="24" t="s">
        <v>409</v>
      </c>
      <c r="M359" s="39">
        <v>2.3590200000000001</v>
      </c>
      <c r="N359" s="47">
        <v>3.1905100000000002</v>
      </c>
      <c r="O359" s="47">
        <v>1.2488900000000001</v>
      </c>
      <c r="P359" s="47">
        <v>9.85</v>
      </c>
      <c r="Q359" s="47">
        <v>0</v>
      </c>
      <c r="R359" s="29">
        <f t="shared" si="20"/>
        <v>1.0888248981644734E-2</v>
      </c>
      <c r="S359" s="47">
        <v>28.68</v>
      </c>
      <c r="T359" s="47">
        <f t="shared" si="21"/>
        <v>3.170304373538791E-2</v>
      </c>
      <c r="U359" s="47">
        <v>1243.3800000000001</v>
      </c>
      <c r="V359" s="29">
        <f t="shared" si="22"/>
        <v>1.3744396973398405</v>
      </c>
      <c r="W359" s="47">
        <v>0</v>
      </c>
      <c r="X359" s="29">
        <f t="shared" si="23"/>
        <v>0</v>
      </c>
      <c r="Y359" s="26"/>
      <c r="Z359" s="27" t="e">
        <f>#REF!/1000</f>
        <v>#REF!</v>
      </c>
      <c r="AA359" s="27" t="e">
        <f>#REF!/1000</f>
        <v>#REF!</v>
      </c>
      <c r="AB359" s="27" t="e">
        <f>#REF!/1000</f>
        <v>#REF!</v>
      </c>
      <c r="AC359" s="27" t="e">
        <f>#REF!/1000</f>
        <v>#REF!</v>
      </c>
      <c r="AE359" s="18" t="e">
        <f>#REF!/1000</f>
        <v>#REF!</v>
      </c>
      <c r="AF359" s="18" t="e">
        <f>#REF!/1000</f>
        <v>#REF!</v>
      </c>
      <c r="AG359" s="18" t="e">
        <f>#REF!/1000</f>
        <v>#REF!</v>
      </c>
      <c r="AH359" s="18" t="e">
        <f>#REF!/1000</f>
        <v>#REF!</v>
      </c>
    </row>
    <row r="360" spans="1:34" s="28" customFormat="1">
      <c r="A360" s="19" t="s">
        <v>437</v>
      </c>
      <c r="B360" s="19">
        <v>611</v>
      </c>
      <c r="C360" s="19">
        <v>2</v>
      </c>
      <c r="D360" s="19">
        <v>302</v>
      </c>
      <c r="E360" s="19" t="s">
        <v>219</v>
      </c>
      <c r="F360" s="20">
        <v>174412</v>
      </c>
      <c r="G360" s="20">
        <v>207412</v>
      </c>
      <c r="H360" s="21">
        <v>33</v>
      </c>
      <c r="I360" s="22">
        <v>4</v>
      </c>
      <c r="J360" s="22" t="s">
        <v>405</v>
      </c>
      <c r="K360" s="23">
        <v>41871</v>
      </c>
      <c r="L360" s="24" t="s">
        <v>409</v>
      </c>
      <c r="M360" s="39">
        <v>2.1966399999999999</v>
      </c>
      <c r="N360" s="47">
        <v>6.4450700000000003</v>
      </c>
      <c r="O360" s="47">
        <v>1.3520300000000001</v>
      </c>
      <c r="P360" s="47">
        <v>10.220000000000001</v>
      </c>
      <c r="Q360" s="47">
        <v>61.92</v>
      </c>
      <c r="R360" s="29">
        <f t="shared" si="20"/>
        <v>3.5653679653679653E-2</v>
      </c>
      <c r="S360" s="47">
        <v>234.15</v>
      </c>
      <c r="T360" s="47">
        <f t="shared" si="21"/>
        <v>0.20272727272727273</v>
      </c>
      <c r="U360" s="47">
        <v>0</v>
      </c>
      <c r="V360" s="29">
        <f t="shared" si="22"/>
        <v>0</v>
      </c>
      <c r="W360" s="47">
        <v>0</v>
      </c>
      <c r="X360" s="29">
        <f t="shared" si="23"/>
        <v>0</v>
      </c>
      <c r="Y360" s="26"/>
      <c r="Z360" s="27" t="e">
        <f>#REF!/1000</f>
        <v>#REF!</v>
      </c>
      <c r="AA360" s="27" t="e">
        <f>#REF!/1000</f>
        <v>#REF!</v>
      </c>
      <c r="AB360" s="27" t="e">
        <f>#REF!/1000</f>
        <v>#REF!</v>
      </c>
      <c r="AC360" s="27" t="e">
        <f>#REF!/1000</f>
        <v>#REF!</v>
      </c>
      <c r="AE360" s="18" t="e">
        <f>#REF!/1000</f>
        <v>#REF!</v>
      </c>
      <c r="AF360" s="18" t="e">
        <f>#REF!/1000</f>
        <v>#REF!</v>
      </c>
      <c r="AG360" s="18" t="e">
        <f>#REF!/1000</f>
        <v>#REF!</v>
      </c>
      <c r="AH360" s="18" t="e">
        <f>#REF!/1000</f>
        <v>#REF!</v>
      </c>
    </row>
    <row r="361" spans="1:34" s="28" customFormat="1">
      <c r="A361" s="19" t="s">
        <v>437</v>
      </c>
      <c r="B361" s="19">
        <v>611</v>
      </c>
      <c r="C361" s="19">
        <v>2</v>
      </c>
      <c r="D361" s="19">
        <v>302</v>
      </c>
      <c r="E361" s="19" t="s">
        <v>219</v>
      </c>
      <c r="F361" s="20">
        <v>207412</v>
      </c>
      <c r="G361" s="20">
        <v>174412</v>
      </c>
      <c r="H361" s="21">
        <v>33</v>
      </c>
      <c r="I361" s="22">
        <v>4</v>
      </c>
      <c r="J361" s="22" t="s">
        <v>406</v>
      </c>
      <c r="K361" s="23">
        <v>41871</v>
      </c>
      <c r="L361" s="24" t="s">
        <v>409</v>
      </c>
      <c r="M361" s="39">
        <v>2.5649999999999999</v>
      </c>
      <c r="N361" s="47">
        <v>4.1176199999999996</v>
      </c>
      <c r="O361" s="47">
        <v>1.2139800000000001</v>
      </c>
      <c r="P361" s="47">
        <v>20.51</v>
      </c>
      <c r="Q361" s="47">
        <v>347.05</v>
      </c>
      <c r="R361" s="29">
        <f t="shared" si="20"/>
        <v>0.167995670995671</v>
      </c>
      <c r="S361" s="47">
        <v>56.49</v>
      </c>
      <c r="T361" s="47">
        <f t="shared" si="21"/>
        <v>4.8909090909090909E-2</v>
      </c>
      <c r="U361" s="47">
        <v>0</v>
      </c>
      <c r="V361" s="29">
        <f t="shared" si="22"/>
        <v>0</v>
      </c>
      <c r="W361" s="47">
        <v>0</v>
      </c>
      <c r="X361" s="29">
        <f t="shared" si="23"/>
        <v>0</v>
      </c>
      <c r="Y361" s="26"/>
      <c r="Z361" s="27" t="e">
        <f>#REF!/1000</f>
        <v>#REF!</v>
      </c>
      <c r="AA361" s="27" t="e">
        <f>#REF!/1000</f>
        <v>#REF!</v>
      </c>
      <c r="AB361" s="27" t="e">
        <f>#REF!/1000</f>
        <v>#REF!</v>
      </c>
      <c r="AC361" s="27" t="e">
        <f>#REF!/1000</f>
        <v>#REF!</v>
      </c>
      <c r="AE361" s="18" t="e">
        <f>#REF!/1000</f>
        <v>#REF!</v>
      </c>
      <c r="AF361" s="18" t="e">
        <f>#REF!/1000</f>
        <v>#REF!</v>
      </c>
      <c r="AG361" s="18" t="e">
        <f>#REF!/1000</f>
        <v>#REF!</v>
      </c>
      <c r="AH361" s="18" t="e">
        <f>#REF!/1000</f>
        <v>#REF!</v>
      </c>
    </row>
    <row r="362" spans="1:34" s="28" customFormat="1">
      <c r="A362" s="19" t="s">
        <v>437</v>
      </c>
      <c r="B362" s="19">
        <v>611</v>
      </c>
      <c r="C362" s="19">
        <v>2</v>
      </c>
      <c r="D362" s="19">
        <v>303</v>
      </c>
      <c r="E362" s="19" t="s">
        <v>220</v>
      </c>
      <c r="F362" s="20">
        <v>207412</v>
      </c>
      <c r="G362" s="20">
        <v>223912</v>
      </c>
      <c r="H362" s="21">
        <v>16.5</v>
      </c>
      <c r="I362" s="22">
        <v>4</v>
      </c>
      <c r="J362" s="22" t="s">
        <v>405</v>
      </c>
      <c r="K362" s="23">
        <v>41871</v>
      </c>
      <c r="L362" s="24" t="s">
        <v>409</v>
      </c>
      <c r="M362" s="39">
        <v>3.0556800000000002</v>
      </c>
      <c r="N362" s="47">
        <v>7.17462</v>
      </c>
      <c r="O362" s="47">
        <v>1.26658</v>
      </c>
      <c r="P362" s="47">
        <v>15.97</v>
      </c>
      <c r="Q362" s="47">
        <v>81.95</v>
      </c>
      <c r="R362" s="29">
        <f t="shared" si="20"/>
        <v>9.86060606060606E-2</v>
      </c>
      <c r="S362" s="47">
        <v>934.78099999999995</v>
      </c>
      <c r="T362" s="47">
        <f t="shared" si="21"/>
        <v>1.6186683982683983</v>
      </c>
      <c r="U362" s="47">
        <v>2.37</v>
      </c>
      <c r="V362" s="29">
        <f t="shared" si="22"/>
        <v>4.1038961038961036E-3</v>
      </c>
      <c r="W362" s="47">
        <v>0</v>
      </c>
      <c r="X362" s="29">
        <f t="shared" si="23"/>
        <v>0</v>
      </c>
      <c r="Y362" s="26"/>
      <c r="Z362" s="27" t="e">
        <f>#REF!/1000</f>
        <v>#REF!</v>
      </c>
      <c r="AA362" s="27" t="e">
        <f>#REF!/1000</f>
        <v>#REF!</v>
      </c>
      <c r="AB362" s="27" t="e">
        <f>#REF!/1000</f>
        <v>#REF!</v>
      </c>
      <c r="AC362" s="27" t="e">
        <f>#REF!/1000</f>
        <v>#REF!</v>
      </c>
      <c r="AE362" s="18" t="e">
        <f>#REF!/1000</f>
        <v>#REF!</v>
      </c>
      <c r="AF362" s="18" t="e">
        <f>#REF!/1000</f>
        <v>#REF!</v>
      </c>
      <c r="AG362" s="18" t="e">
        <f>#REF!/1000</f>
        <v>#REF!</v>
      </c>
      <c r="AH362" s="18" t="e">
        <f>#REF!/1000</f>
        <v>#REF!</v>
      </c>
    </row>
    <row r="363" spans="1:34" s="28" customFormat="1">
      <c r="A363" s="19" t="s">
        <v>437</v>
      </c>
      <c r="B363" s="19">
        <v>611</v>
      </c>
      <c r="C363" s="19">
        <v>2</v>
      </c>
      <c r="D363" s="19">
        <v>303</v>
      </c>
      <c r="E363" s="19" t="s">
        <v>220</v>
      </c>
      <c r="F363" s="20">
        <v>223912</v>
      </c>
      <c r="G363" s="20">
        <v>207412</v>
      </c>
      <c r="H363" s="21">
        <v>16.5</v>
      </c>
      <c r="I363" s="22">
        <v>4</v>
      </c>
      <c r="J363" s="22" t="s">
        <v>406</v>
      </c>
      <c r="K363" s="23">
        <v>41871</v>
      </c>
      <c r="L363" s="24" t="s">
        <v>409</v>
      </c>
      <c r="M363" s="39">
        <v>3.2787500000000001</v>
      </c>
      <c r="N363" s="47">
        <v>4.5175599999999996</v>
      </c>
      <c r="O363" s="47">
        <v>1.1532100000000001</v>
      </c>
      <c r="P363" s="47">
        <v>33.19</v>
      </c>
      <c r="Q363" s="47">
        <v>403.54</v>
      </c>
      <c r="R363" s="29">
        <f t="shared" si="20"/>
        <v>0.40685714285714281</v>
      </c>
      <c r="S363" s="47">
        <v>131.71</v>
      </c>
      <c r="T363" s="47">
        <f t="shared" si="21"/>
        <v>0.22806926406926409</v>
      </c>
      <c r="U363" s="47">
        <v>0</v>
      </c>
      <c r="V363" s="29">
        <f t="shared" si="22"/>
        <v>0</v>
      </c>
      <c r="W363" s="47">
        <v>0</v>
      </c>
      <c r="X363" s="29">
        <f t="shared" si="23"/>
        <v>0</v>
      </c>
      <c r="Y363" s="26"/>
      <c r="Z363" s="27" t="e">
        <f>#REF!/1000</f>
        <v>#REF!</v>
      </c>
      <c r="AA363" s="27" t="e">
        <f>#REF!/1000</f>
        <v>#REF!</v>
      </c>
      <c r="AB363" s="27" t="e">
        <f>#REF!/1000</f>
        <v>#REF!</v>
      </c>
      <c r="AC363" s="27" t="e">
        <f>#REF!/1000</f>
        <v>#REF!</v>
      </c>
      <c r="AE363" s="18" t="e">
        <f>#REF!/1000</f>
        <v>#REF!</v>
      </c>
      <c r="AF363" s="18" t="e">
        <f>#REF!/1000</f>
        <v>#REF!</v>
      </c>
      <c r="AG363" s="18" t="e">
        <f>#REF!/1000</f>
        <v>#REF!</v>
      </c>
      <c r="AH363" s="18" t="e">
        <f>#REF!/1000</f>
        <v>#REF!</v>
      </c>
    </row>
    <row r="364" spans="1:34" s="28" customFormat="1">
      <c r="A364" s="19" t="s">
        <v>437</v>
      </c>
      <c r="B364" s="19">
        <v>611</v>
      </c>
      <c r="C364" s="19">
        <v>2</v>
      </c>
      <c r="D364" s="19">
        <v>304</v>
      </c>
      <c r="E364" s="19" t="s">
        <v>221</v>
      </c>
      <c r="F364" s="20">
        <v>223912</v>
      </c>
      <c r="G364" s="20">
        <v>251299</v>
      </c>
      <c r="H364" s="21">
        <v>27.387</v>
      </c>
      <c r="I364" s="22">
        <v>4</v>
      </c>
      <c r="J364" s="22" t="s">
        <v>405</v>
      </c>
      <c r="K364" s="23">
        <v>41871</v>
      </c>
      <c r="L364" s="24" t="s">
        <v>409</v>
      </c>
      <c r="M364" s="39">
        <v>2.8201800000000001</v>
      </c>
      <c r="N364" s="47">
        <v>8.9781099999999991</v>
      </c>
      <c r="O364" s="47">
        <v>1.18855</v>
      </c>
      <c r="P364" s="47">
        <v>13.39</v>
      </c>
      <c r="Q364" s="47">
        <v>10.98</v>
      </c>
      <c r="R364" s="29">
        <f t="shared" si="20"/>
        <v>1.9696519203584603E-2</v>
      </c>
      <c r="S364" s="47">
        <v>299.13</v>
      </c>
      <c r="T364" s="47">
        <f t="shared" si="21"/>
        <v>0.31206672613179348</v>
      </c>
      <c r="U364" s="47">
        <v>77.510000000000005</v>
      </c>
      <c r="V364" s="29">
        <f t="shared" si="22"/>
        <v>8.0862140014292497E-2</v>
      </c>
      <c r="W364" s="47">
        <v>0</v>
      </c>
      <c r="X364" s="29">
        <f t="shared" si="23"/>
        <v>0</v>
      </c>
      <c r="Y364" s="26"/>
      <c r="Z364" s="27" t="e">
        <f>#REF!/1000</f>
        <v>#REF!</v>
      </c>
      <c r="AA364" s="27" t="e">
        <f>#REF!/1000</f>
        <v>#REF!</v>
      </c>
      <c r="AB364" s="27" t="e">
        <f>#REF!/1000</f>
        <v>#REF!</v>
      </c>
      <c r="AC364" s="27" t="e">
        <f>#REF!/1000</f>
        <v>#REF!</v>
      </c>
      <c r="AE364" s="18" t="e">
        <f>#REF!/1000</f>
        <v>#REF!</v>
      </c>
      <c r="AF364" s="18" t="e">
        <f>#REF!/1000</f>
        <v>#REF!</v>
      </c>
      <c r="AG364" s="18" t="e">
        <f>#REF!/1000</f>
        <v>#REF!</v>
      </c>
      <c r="AH364" s="18" t="e">
        <f>#REF!/1000</f>
        <v>#REF!</v>
      </c>
    </row>
    <row r="365" spans="1:34" s="17" customFormat="1">
      <c r="A365" s="7" t="s">
        <v>437</v>
      </c>
      <c r="B365" s="7">
        <v>611</v>
      </c>
      <c r="C365" s="7">
        <v>2</v>
      </c>
      <c r="D365" s="7">
        <v>304</v>
      </c>
      <c r="E365" s="7" t="s">
        <v>221</v>
      </c>
      <c r="F365" s="8">
        <v>251299</v>
      </c>
      <c r="G365" s="8">
        <v>223912</v>
      </c>
      <c r="H365" s="9">
        <v>27.387</v>
      </c>
      <c r="I365" s="10">
        <v>4</v>
      </c>
      <c r="J365" s="10" t="s">
        <v>406</v>
      </c>
      <c r="K365" s="11">
        <v>41871</v>
      </c>
      <c r="L365" s="12" t="s">
        <v>409</v>
      </c>
      <c r="M365" s="34">
        <v>3.78193</v>
      </c>
      <c r="N365" s="29">
        <v>3.38279</v>
      </c>
      <c r="O365" s="29">
        <v>1.1812</v>
      </c>
      <c r="P365" s="29">
        <v>9.5399999999999991</v>
      </c>
      <c r="Q365" s="29">
        <v>1696.72</v>
      </c>
      <c r="R365" s="29">
        <f t="shared" si="20"/>
        <v>0.89500232122644208</v>
      </c>
      <c r="S365" s="29">
        <v>359.99</v>
      </c>
      <c r="T365" s="29">
        <f t="shared" si="21"/>
        <v>0.37555878962385697</v>
      </c>
      <c r="U365" s="29">
        <v>37.299999999999997</v>
      </c>
      <c r="V365" s="29">
        <f t="shared" si="22"/>
        <v>3.8913144401149652E-2</v>
      </c>
      <c r="W365" s="29">
        <v>0</v>
      </c>
      <c r="X365" s="29">
        <f t="shared" si="23"/>
        <v>0</v>
      </c>
      <c r="Y365" s="15"/>
      <c r="Z365" s="16" t="e">
        <f>#REF!/1000</f>
        <v>#REF!</v>
      </c>
      <c r="AA365" s="16" t="e">
        <f>#REF!/1000</f>
        <v>#REF!</v>
      </c>
      <c r="AB365" s="16" t="e">
        <f>#REF!/1000</f>
        <v>#REF!</v>
      </c>
      <c r="AC365" s="16" t="e">
        <f>#REF!/1000</f>
        <v>#REF!</v>
      </c>
      <c r="AE365" s="18" t="e">
        <f>#REF!/1000</f>
        <v>#REF!</v>
      </c>
      <c r="AF365" s="18" t="e">
        <f>#REF!/1000</f>
        <v>#REF!</v>
      </c>
      <c r="AG365" s="18" t="e">
        <f>#REF!/1000</f>
        <v>#REF!</v>
      </c>
      <c r="AH365" s="18" t="e">
        <f>#REF!/1000</f>
        <v>#REF!</v>
      </c>
    </row>
    <row r="366" spans="1:34" s="17" customFormat="1">
      <c r="A366" s="7" t="s">
        <v>437</v>
      </c>
      <c r="B366" s="7">
        <v>611</v>
      </c>
      <c r="C366" s="7">
        <v>204</v>
      </c>
      <c r="D366" s="7">
        <v>200</v>
      </c>
      <c r="E366" s="7" t="s">
        <v>231</v>
      </c>
      <c r="F366" s="8">
        <v>3852</v>
      </c>
      <c r="G366" s="8">
        <v>18839</v>
      </c>
      <c r="H366" s="9">
        <v>15.292999999999999</v>
      </c>
      <c r="I366" s="10">
        <v>4</v>
      </c>
      <c r="J366" s="10" t="s">
        <v>405</v>
      </c>
      <c r="K366" s="11">
        <v>41871</v>
      </c>
      <c r="L366" s="12" t="s">
        <v>409</v>
      </c>
      <c r="M366" s="34">
        <v>2.1509900000000002</v>
      </c>
      <c r="N366" s="29">
        <v>4.8139599999999998</v>
      </c>
      <c r="O366" s="29">
        <v>1.34354</v>
      </c>
      <c r="P366" s="29">
        <v>15.77</v>
      </c>
      <c r="Q366" s="29">
        <v>115.77</v>
      </c>
      <c r="R366" s="29">
        <f t="shared" si="20"/>
        <v>0.13760730866596299</v>
      </c>
      <c r="S366" s="29">
        <v>76.19</v>
      </c>
      <c r="T366" s="29">
        <f t="shared" si="21"/>
        <v>0.14234336904839751</v>
      </c>
      <c r="U366" s="29">
        <v>1.46</v>
      </c>
      <c r="V366" s="29">
        <f t="shared" si="22"/>
        <v>2.7276718573390254E-3</v>
      </c>
      <c r="W366" s="29"/>
      <c r="X366" s="29">
        <f t="shared" si="23"/>
        <v>0</v>
      </c>
      <c r="Y366" s="15" t="s">
        <v>493</v>
      </c>
      <c r="Z366" s="16"/>
      <c r="AA366" s="16"/>
      <c r="AB366" s="16"/>
      <c r="AC366" s="16"/>
      <c r="AE366" s="18"/>
      <c r="AF366" s="18"/>
      <c r="AG366" s="18"/>
      <c r="AH366" s="18"/>
    </row>
    <row r="367" spans="1:34" s="17" customFormat="1">
      <c r="A367" s="7" t="s">
        <v>437</v>
      </c>
      <c r="B367" s="7">
        <v>611</v>
      </c>
      <c r="C367" s="7">
        <v>204</v>
      </c>
      <c r="D367" s="7">
        <v>200</v>
      </c>
      <c r="E367" s="7" t="s">
        <v>231</v>
      </c>
      <c r="F367" s="8">
        <v>18839</v>
      </c>
      <c r="G367" s="8">
        <v>3852</v>
      </c>
      <c r="H367" s="9">
        <v>15.292999999999999</v>
      </c>
      <c r="I367" s="10">
        <v>4</v>
      </c>
      <c r="J367" s="10" t="s">
        <v>406</v>
      </c>
      <c r="K367" s="11">
        <v>41871</v>
      </c>
      <c r="L367" s="12" t="s">
        <v>409</v>
      </c>
      <c r="M367" s="34">
        <v>2.0135200000000002</v>
      </c>
      <c r="N367" s="29">
        <v>4.8675600000000001</v>
      </c>
      <c r="O367" s="29">
        <v>1.3064899999999999</v>
      </c>
      <c r="P367" s="29">
        <v>9.4600000000000009</v>
      </c>
      <c r="Q367" s="29">
        <v>53.58</v>
      </c>
      <c r="R367" s="29">
        <f t="shared" si="20"/>
        <v>6.7724729334616221E-2</v>
      </c>
      <c r="S367" s="29">
        <v>37.450000000000003</v>
      </c>
      <c r="T367" s="29">
        <f t="shared" si="21"/>
        <v>6.9966651409141462E-2</v>
      </c>
      <c r="U367" s="29">
        <v>28.62</v>
      </c>
      <c r="V367" s="29">
        <f t="shared" si="22"/>
        <v>5.3469841477426658E-2</v>
      </c>
      <c r="W367" s="29"/>
      <c r="X367" s="29">
        <f t="shared" si="23"/>
        <v>0</v>
      </c>
      <c r="Y367" s="15" t="s">
        <v>493</v>
      </c>
      <c r="Z367" s="16"/>
      <c r="AA367" s="16"/>
      <c r="AB367" s="16"/>
      <c r="AC367" s="16"/>
      <c r="AE367" s="18"/>
      <c r="AF367" s="18"/>
      <c r="AG367" s="18"/>
      <c r="AH367" s="18"/>
    </row>
    <row r="368" spans="1:34" s="17" customFormat="1">
      <c r="A368" s="7" t="s">
        <v>437</v>
      </c>
      <c r="B368" s="7">
        <v>611</v>
      </c>
      <c r="C368" s="7">
        <v>2068</v>
      </c>
      <c r="D368" s="7">
        <v>200</v>
      </c>
      <c r="E368" s="7" t="s">
        <v>222</v>
      </c>
      <c r="F368" s="8">
        <v>21253</v>
      </c>
      <c r="G368" s="8">
        <v>43308</v>
      </c>
      <c r="H368" s="9">
        <v>22.055</v>
      </c>
      <c r="I368" s="10">
        <v>2</v>
      </c>
      <c r="J368" s="10" t="s">
        <v>407</v>
      </c>
      <c r="K368" s="11">
        <v>41872</v>
      </c>
      <c r="L368" s="12" t="s">
        <v>409</v>
      </c>
      <c r="M368" s="34">
        <v>1.87479</v>
      </c>
      <c r="N368" s="29">
        <v>4.8879099999999998</v>
      </c>
      <c r="O368" s="29">
        <v>1.2620800000000001</v>
      </c>
      <c r="P368" s="29">
        <v>14.03</v>
      </c>
      <c r="Q368" s="29">
        <v>71.23</v>
      </c>
      <c r="R368" s="29">
        <f t="shared" si="20"/>
        <v>6.4313242866858827E-2</v>
      </c>
      <c r="S368" s="29">
        <v>231.99</v>
      </c>
      <c r="T368" s="29">
        <f t="shared" si="21"/>
        <v>0.30053437833986463</v>
      </c>
      <c r="U368" s="29">
        <v>0</v>
      </c>
      <c r="V368" s="29">
        <f t="shared" si="22"/>
        <v>0</v>
      </c>
      <c r="W368" s="29">
        <v>0</v>
      </c>
      <c r="X368" s="29">
        <f t="shared" si="23"/>
        <v>0</v>
      </c>
      <c r="Y368" s="15"/>
      <c r="Z368" s="16" t="e">
        <f>#REF!/1000</f>
        <v>#REF!</v>
      </c>
      <c r="AA368" s="16" t="e">
        <f>#REF!/1000</f>
        <v>#REF!</v>
      </c>
      <c r="AB368" s="16" t="e">
        <f>#REF!/1000</f>
        <v>#REF!</v>
      </c>
      <c r="AC368" s="16" t="e">
        <f>#REF!/1000</f>
        <v>#REF!</v>
      </c>
      <c r="AE368" s="18" t="e">
        <f>#REF!/1000</f>
        <v>#REF!</v>
      </c>
      <c r="AF368" s="18" t="e">
        <f>#REF!/1000</f>
        <v>#REF!</v>
      </c>
      <c r="AG368" s="18" t="e">
        <f>#REF!/1000</f>
        <v>#REF!</v>
      </c>
      <c r="AH368" s="18" t="e">
        <f>#REF!/1000</f>
        <v>#REF!</v>
      </c>
    </row>
    <row r="369" spans="1:34" s="17" customFormat="1">
      <c r="A369" s="7" t="s">
        <v>437</v>
      </c>
      <c r="B369" s="7">
        <v>611</v>
      </c>
      <c r="C369" s="7">
        <v>2437</v>
      </c>
      <c r="D369" s="7">
        <v>100</v>
      </c>
      <c r="E369" s="7" t="s">
        <v>223</v>
      </c>
      <c r="F369" s="8">
        <v>0</v>
      </c>
      <c r="G369" s="8">
        <v>2095</v>
      </c>
      <c r="H369" s="9">
        <v>2.0950000000000002</v>
      </c>
      <c r="I369" s="10">
        <v>4</v>
      </c>
      <c r="J369" s="10" t="s">
        <v>405</v>
      </c>
      <c r="K369" s="11">
        <v>41871</v>
      </c>
      <c r="L369" s="12" t="s">
        <v>409</v>
      </c>
      <c r="M369" s="34">
        <v>2.6881200000000001</v>
      </c>
      <c r="N369" s="29">
        <v>4.6668200000000004</v>
      </c>
      <c r="O369" s="29">
        <v>1.17659</v>
      </c>
      <c r="P369" s="29">
        <v>0</v>
      </c>
      <c r="Q369" s="29">
        <v>76.63</v>
      </c>
      <c r="R369" s="29">
        <f t="shared" si="20"/>
        <v>0.5225366518922604</v>
      </c>
      <c r="S369" s="29">
        <v>1.56</v>
      </c>
      <c r="T369" s="29">
        <f t="shared" si="21"/>
        <v>2.1275144902829866E-2</v>
      </c>
      <c r="U369" s="29">
        <v>43.75</v>
      </c>
      <c r="V369" s="29">
        <f t="shared" si="22"/>
        <v>0.59665871121718372</v>
      </c>
      <c r="W369" s="29">
        <v>0</v>
      </c>
      <c r="X369" s="29">
        <f t="shared" si="23"/>
        <v>0</v>
      </c>
      <c r="Y369" s="15"/>
      <c r="Z369" s="16" t="e">
        <f>#REF!/1000</f>
        <v>#REF!</v>
      </c>
      <c r="AA369" s="16" t="e">
        <f>#REF!/1000</f>
        <v>#REF!</v>
      </c>
      <c r="AB369" s="16" t="e">
        <f>#REF!/1000</f>
        <v>#REF!</v>
      </c>
      <c r="AC369" s="16" t="e">
        <f>#REF!/1000</f>
        <v>#REF!</v>
      </c>
      <c r="AE369" s="18" t="e">
        <f>#REF!/1000</f>
        <v>#REF!</v>
      </c>
      <c r="AF369" s="18" t="e">
        <f>#REF!/1000</f>
        <v>#REF!</v>
      </c>
      <c r="AG369" s="18" t="e">
        <f>#REF!/1000</f>
        <v>#REF!</v>
      </c>
      <c r="AH369" s="18" t="e">
        <f>#REF!/1000</f>
        <v>#REF!</v>
      </c>
    </row>
    <row r="370" spans="1:34" s="28" customFormat="1">
      <c r="A370" s="19" t="s">
        <v>437</v>
      </c>
      <c r="B370" s="19">
        <v>611</v>
      </c>
      <c r="C370" s="19">
        <v>2437</v>
      </c>
      <c r="D370" s="19">
        <v>100</v>
      </c>
      <c r="E370" s="19" t="s">
        <v>223</v>
      </c>
      <c r="F370" s="20">
        <v>2095</v>
      </c>
      <c r="G370" s="20">
        <v>0</v>
      </c>
      <c r="H370" s="21">
        <v>2.0950000000000002</v>
      </c>
      <c r="I370" s="22">
        <v>4</v>
      </c>
      <c r="J370" s="22" t="s">
        <v>406</v>
      </c>
      <c r="K370" s="23">
        <v>41871</v>
      </c>
      <c r="L370" s="24" t="s">
        <v>409</v>
      </c>
      <c r="M370" s="39">
        <v>2.4432100000000001</v>
      </c>
      <c r="N370" s="47">
        <v>4.8721399999999999</v>
      </c>
      <c r="O370" s="47">
        <v>1.25464</v>
      </c>
      <c r="P370" s="47">
        <v>0</v>
      </c>
      <c r="Q370" s="47">
        <v>93.01</v>
      </c>
      <c r="R370" s="29">
        <f t="shared" si="20"/>
        <v>0.63423116263211732</v>
      </c>
      <c r="S370" s="47">
        <v>2.69</v>
      </c>
      <c r="T370" s="47">
        <f t="shared" si="21"/>
        <v>3.6685987043982266E-2</v>
      </c>
      <c r="U370" s="47">
        <v>0</v>
      </c>
      <c r="V370" s="29">
        <f t="shared" si="22"/>
        <v>0</v>
      </c>
      <c r="W370" s="47">
        <v>0</v>
      </c>
      <c r="X370" s="29">
        <f t="shared" si="23"/>
        <v>0</v>
      </c>
      <c r="Y370" s="26"/>
      <c r="Z370" s="27" t="e">
        <f>#REF!/1000</f>
        <v>#REF!</v>
      </c>
      <c r="AA370" s="27" t="e">
        <f>#REF!/1000</f>
        <v>#REF!</v>
      </c>
      <c r="AB370" s="27" t="e">
        <f>#REF!/1000</f>
        <v>#REF!</v>
      </c>
      <c r="AC370" s="27" t="e">
        <f>#REF!/1000</f>
        <v>#REF!</v>
      </c>
      <c r="AE370" s="18" t="e">
        <f>#REF!/1000</f>
        <v>#REF!</v>
      </c>
      <c r="AF370" s="18" t="e">
        <f>#REF!/1000</f>
        <v>#REF!</v>
      </c>
      <c r="AG370" s="18" t="e">
        <f>#REF!/1000</f>
        <v>#REF!</v>
      </c>
      <c r="AH370" s="18" t="e">
        <f>#REF!/1000</f>
        <v>#REF!</v>
      </c>
    </row>
    <row r="371" spans="1:34" s="28" customFormat="1">
      <c r="A371" s="19" t="s">
        <v>438</v>
      </c>
      <c r="B371" s="19">
        <v>612</v>
      </c>
      <c r="C371" s="19">
        <v>2</v>
      </c>
      <c r="D371" s="19">
        <v>201</v>
      </c>
      <c r="E371" s="19" t="s">
        <v>224</v>
      </c>
      <c r="F371" s="20">
        <v>72015</v>
      </c>
      <c r="G371" s="20">
        <v>35772</v>
      </c>
      <c r="H371" s="21">
        <v>36.243000000000002</v>
      </c>
      <c r="I371" s="22">
        <v>4</v>
      </c>
      <c r="J371" s="22" t="s">
        <v>406</v>
      </c>
      <c r="K371" s="23">
        <v>41870</v>
      </c>
      <c r="L371" s="24" t="s">
        <v>409</v>
      </c>
      <c r="M371" s="39">
        <v>2.7257199999999999</v>
      </c>
      <c r="N371" s="47">
        <v>6.3462899999999998</v>
      </c>
      <c r="O371" s="47">
        <v>1.3035300000000001</v>
      </c>
      <c r="P371" s="47">
        <v>3829.48</v>
      </c>
      <c r="Q371" s="47">
        <v>55.32</v>
      </c>
      <c r="R371" s="29">
        <f t="shared" si="20"/>
        <v>3.0406975140027033</v>
      </c>
      <c r="S371" s="47">
        <v>12830.8</v>
      </c>
      <c r="T371" s="47">
        <f t="shared" si="21"/>
        <v>10.114899034690442</v>
      </c>
      <c r="U371" s="47">
        <v>85.55</v>
      </c>
      <c r="V371" s="29">
        <f t="shared" si="22"/>
        <v>6.7441594633052285E-2</v>
      </c>
      <c r="W371" s="47">
        <v>0</v>
      </c>
      <c r="X371" s="29">
        <f t="shared" si="23"/>
        <v>0</v>
      </c>
      <c r="Y371" s="26"/>
      <c r="Z371" s="27" t="e">
        <f>#REF!/1000</f>
        <v>#REF!</v>
      </c>
      <c r="AA371" s="27" t="e">
        <f>#REF!/1000</f>
        <v>#REF!</v>
      </c>
      <c r="AB371" s="27" t="e">
        <f>#REF!/1000</f>
        <v>#REF!</v>
      </c>
      <c r="AC371" s="27" t="e">
        <f>#REF!/1000</f>
        <v>#REF!</v>
      </c>
      <c r="AE371" s="18" t="e">
        <f>#REF!/1000</f>
        <v>#REF!</v>
      </c>
      <c r="AF371" s="18" t="e">
        <f>#REF!/1000</f>
        <v>#REF!</v>
      </c>
      <c r="AG371" s="18" t="e">
        <f>#REF!/1000</f>
        <v>#REF!</v>
      </c>
      <c r="AH371" s="18" t="e">
        <f>#REF!/1000</f>
        <v>#REF!</v>
      </c>
    </row>
    <row r="372" spans="1:34" s="28" customFormat="1">
      <c r="A372" s="19" t="s">
        <v>438</v>
      </c>
      <c r="B372" s="19">
        <v>612</v>
      </c>
      <c r="C372" s="19">
        <v>2</v>
      </c>
      <c r="D372" s="19">
        <v>201</v>
      </c>
      <c r="E372" s="19" t="s">
        <v>224</v>
      </c>
      <c r="F372" s="20">
        <v>35772</v>
      </c>
      <c r="G372" s="20">
        <v>72015</v>
      </c>
      <c r="H372" s="21">
        <v>36.243000000000002</v>
      </c>
      <c r="I372" s="22">
        <v>4</v>
      </c>
      <c r="J372" s="22" t="s">
        <v>405</v>
      </c>
      <c r="K372" s="23">
        <v>41870</v>
      </c>
      <c r="L372" s="24" t="s">
        <v>409</v>
      </c>
      <c r="M372" s="39">
        <v>2.36564</v>
      </c>
      <c r="N372" s="47">
        <v>6.0681500000000002</v>
      </c>
      <c r="O372" s="47">
        <v>1.28163</v>
      </c>
      <c r="P372" s="47">
        <v>221.24</v>
      </c>
      <c r="Q372" s="47">
        <v>220.04</v>
      </c>
      <c r="R372" s="29">
        <f t="shared" si="20"/>
        <v>0.26114205304669663</v>
      </c>
      <c r="S372" s="47">
        <v>18.008600000000001</v>
      </c>
      <c r="T372" s="47">
        <f t="shared" si="21"/>
        <v>1.4196711877367452E-2</v>
      </c>
      <c r="U372" s="47">
        <v>682.27</v>
      </c>
      <c r="V372" s="29">
        <f t="shared" si="22"/>
        <v>0.53785361508232121</v>
      </c>
      <c r="W372" s="47">
        <v>0</v>
      </c>
      <c r="X372" s="29">
        <f t="shared" si="23"/>
        <v>0</v>
      </c>
      <c r="Y372" s="26"/>
      <c r="Z372" s="27" t="e">
        <f>#REF!/1000</f>
        <v>#REF!</v>
      </c>
      <c r="AA372" s="27" t="e">
        <f>#REF!/1000</f>
        <v>#REF!</v>
      </c>
      <c r="AB372" s="27" t="e">
        <f>#REF!/1000</f>
        <v>#REF!</v>
      </c>
      <c r="AC372" s="27" t="e">
        <f>#REF!/1000</f>
        <v>#REF!</v>
      </c>
      <c r="AE372" s="18" t="e">
        <f>#REF!/1000</f>
        <v>#REF!</v>
      </c>
      <c r="AF372" s="18" t="e">
        <f>#REF!/1000</f>
        <v>#REF!</v>
      </c>
      <c r="AG372" s="18" t="e">
        <f>#REF!/1000</f>
        <v>#REF!</v>
      </c>
      <c r="AH372" s="18" t="e">
        <f>#REF!/1000</f>
        <v>#REF!</v>
      </c>
    </row>
    <row r="373" spans="1:34" s="28" customFormat="1">
      <c r="A373" s="19" t="s">
        <v>438</v>
      </c>
      <c r="B373" s="19">
        <v>612</v>
      </c>
      <c r="C373" s="19">
        <v>2</v>
      </c>
      <c r="D373" s="19">
        <v>202</v>
      </c>
      <c r="E373" s="19" t="s">
        <v>225</v>
      </c>
      <c r="F373" s="20">
        <v>72015</v>
      </c>
      <c r="G373" s="20">
        <v>100962</v>
      </c>
      <c r="H373" s="21">
        <v>28.946999999999999</v>
      </c>
      <c r="I373" s="22">
        <v>4</v>
      </c>
      <c r="J373" s="22" t="s">
        <v>405</v>
      </c>
      <c r="K373" s="23">
        <v>41870</v>
      </c>
      <c r="L373" s="24" t="s">
        <v>409</v>
      </c>
      <c r="M373" s="39">
        <v>1.9793799999999999</v>
      </c>
      <c r="N373" s="47">
        <v>5.2436600000000002</v>
      </c>
      <c r="O373" s="47">
        <v>1.2864199999999999</v>
      </c>
      <c r="P373" s="47">
        <v>5912.17</v>
      </c>
      <c r="Q373" s="47">
        <v>37.69</v>
      </c>
      <c r="R373" s="29">
        <f t="shared" si="20"/>
        <v>5.8540633374294897</v>
      </c>
      <c r="S373" s="47">
        <v>10408.700000000001</v>
      </c>
      <c r="T373" s="47">
        <f t="shared" si="21"/>
        <v>10.273652833503597</v>
      </c>
      <c r="U373" s="47">
        <v>53.65</v>
      </c>
      <c r="V373" s="29">
        <f t="shared" si="22"/>
        <v>5.2953920712237632E-2</v>
      </c>
      <c r="W373" s="47">
        <v>0</v>
      </c>
      <c r="X373" s="29">
        <f t="shared" si="23"/>
        <v>0</v>
      </c>
      <c r="Y373" s="26"/>
      <c r="Z373" s="27" t="e">
        <f>#REF!/1000</f>
        <v>#REF!</v>
      </c>
      <c r="AA373" s="27" t="e">
        <f>#REF!/1000</f>
        <v>#REF!</v>
      </c>
      <c r="AB373" s="27" t="e">
        <f>#REF!/1000</f>
        <v>#REF!</v>
      </c>
      <c r="AC373" s="27" t="e">
        <f>#REF!/1000</f>
        <v>#REF!</v>
      </c>
      <c r="AE373" s="18" t="e">
        <f>#REF!/1000</f>
        <v>#REF!</v>
      </c>
      <c r="AF373" s="18" t="e">
        <f>#REF!/1000</f>
        <v>#REF!</v>
      </c>
      <c r="AG373" s="18" t="e">
        <f>#REF!/1000</f>
        <v>#REF!</v>
      </c>
      <c r="AH373" s="18" t="e">
        <f>#REF!/1000</f>
        <v>#REF!</v>
      </c>
    </row>
    <row r="374" spans="1:34" s="28" customFormat="1">
      <c r="A374" s="19" t="s">
        <v>438</v>
      </c>
      <c r="B374" s="19">
        <v>612</v>
      </c>
      <c r="C374" s="19">
        <v>2</v>
      </c>
      <c r="D374" s="19">
        <v>202</v>
      </c>
      <c r="E374" s="19" t="s">
        <v>225</v>
      </c>
      <c r="F374" s="20">
        <v>100962</v>
      </c>
      <c r="G374" s="20">
        <v>72015</v>
      </c>
      <c r="H374" s="21">
        <v>28.946999999999999</v>
      </c>
      <c r="I374" s="22">
        <v>4</v>
      </c>
      <c r="J374" s="22" t="s">
        <v>406</v>
      </c>
      <c r="K374" s="23">
        <v>41870</v>
      </c>
      <c r="L374" s="24" t="s">
        <v>409</v>
      </c>
      <c r="M374" s="39">
        <v>2.1326999999999998</v>
      </c>
      <c r="N374" s="47">
        <v>4.7209399999999997</v>
      </c>
      <c r="O374" s="47">
        <v>1.22821</v>
      </c>
      <c r="P374" s="47">
        <v>5516.89</v>
      </c>
      <c r="Q374" s="47">
        <v>134.62</v>
      </c>
      <c r="R374" s="29">
        <f t="shared" si="20"/>
        <v>5.5117480715988343</v>
      </c>
      <c r="S374" s="47">
        <v>6599.29</v>
      </c>
      <c r="T374" s="47">
        <f t="shared" si="21"/>
        <v>6.5136678362919422</v>
      </c>
      <c r="U374" s="47">
        <v>514.02</v>
      </c>
      <c r="V374" s="29">
        <f t="shared" si="22"/>
        <v>0.50735087277734181</v>
      </c>
      <c r="W374" s="47">
        <v>0</v>
      </c>
      <c r="X374" s="29">
        <f t="shared" si="23"/>
        <v>0</v>
      </c>
      <c r="Y374" s="26"/>
      <c r="Z374" s="27" t="e">
        <f>#REF!/1000</f>
        <v>#REF!</v>
      </c>
      <c r="AA374" s="27" t="e">
        <f>#REF!/1000</f>
        <v>#REF!</v>
      </c>
      <c r="AB374" s="27" t="e">
        <f>#REF!/1000</f>
        <v>#REF!</v>
      </c>
      <c r="AC374" s="27" t="e">
        <f>#REF!/1000</f>
        <v>#REF!</v>
      </c>
      <c r="AE374" s="18" t="e">
        <f>#REF!/1000</f>
        <v>#REF!</v>
      </c>
      <c r="AF374" s="18" t="e">
        <f>#REF!/1000</f>
        <v>#REF!</v>
      </c>
      <c r="AG374" s="18" t="e">
        <f>#REF!/1000</f>
        <v>#REF!</v>
      </c>
      <c r="AH374" s="18" t="e">
        <f>#REF!/1000</f>
        <v>#REF!</v>
      </c>
    </row>
    <row r="375" spans="1:34" s="28" customFormat="1">
      <c r="A375" s="19" t="s">
        <v>438</v>
      </c>
      <c r="B375" s="19">
        <v>612</v>
      </c>
      <c r="C375" s="19">
        <v>2</v>
      </c>
      <c r="D375" s="19">
        <v>203</v>
      </c>
      <c r="E375" s="19" t="s">
        <v>226</v>
      </c>
      <c r="F375" s="20">
        <v>100962</v>
      </c>
      <c r="G375" s="20">
        <v>110362</v>
      </c>
      <c r="H375" s="21">
        <v>9.4</v>
      </c>
      <c r="I375" s="22">
        <v>4</v>
      </c>
      <c r="J375" s="22" t="s">
        <v>405</v>
      </c>
      <c r="K375" s="23">
        <v>41870</v>
      </c>
      <c r="L375" s="24" t="s">
        <v>409</v>
      </c>
      <c r="M375" s="39">
        <v>2.46949</v>
      </c>
      <c r="N375" s="47">
        <v>5.4095500000000003</v>
      </c>
      <c r="O375" s="47">
        <v>1.6005100000000001</v>
      </c>
      <c r="P375" s="47">
        <v>12.64</v>
      </c>
      <c r="Q375" s="47">
        <v>792.62</v>
      </c>
      <c r="R375" s="29">
        <f t="shared" si="20"/>
        <v>1.2430091185410335</v>
      </c>
      <c r="S375" s="47">
        <v>394.25</v>
      </c>
      <c r="T375" s="47">
        <f t="shared" si="21"/>
        <v>1.1983282674772036</v>
      </c>
      <c r="U375" s="47">
        <v>1.76</v>
      </c>
      <c r="V375" s="29">
        <f t="shared" si="22"/>
        <v>5.3495440729483283E-3</v>
      </c>
      <c r="W375" s="47">
        <v>1</v>
      </c>
      <c r="X375" s="29">
        <f t="shared" si="23"/>
        <v>3.0395136778115501E-3</v>
      </c>
      <c r="Y375" s="26"/>
      <c r="Z375" s="27" t="e">
        <f>#REF!/1000</f>
        <v>#REF!</v>
      </c>
      <c r="AA375" s="27" t="e">
        <f>#REF!/1000</f>
        <v>#REF!</v>
      </c>
      <c r="AB375" s="27" t="e">
        <f>#REF!/1000</f>
        <v>#REF!</v>
      </c>
      <c r="AC375" s="27" t="e">
        <f>#REF!/1000</f>
        <v>#REF!</v>
      </c>
      <c r="AE375" s="18" t="e">
        <f>#REF!/1000</f>
        <v>#REF!</v>
      </c>
      <c r="AF375" s="18" t="e">
        <f>#REF!/1000</f>
        <v>#REF!</v>
      </c>
      <c r="AG375" s="18" t="e">
        <f>#REF!/1000</f>
        <v>#REF!</v>
      </c>
      <c r="AH375" s="18" t="e">
        <f>#REF!/1000</f>
        <v>#REF!</v>
      </c>
    </row>
    <row r="376" spans="1:34" s="28" customFormat="1">
      <c r="A376" s="19" t="s">
        <v>438</v>
      </c>
      <c r="B376" s="19">
        <v>612</v>
      </c>
      <c r="C376" s="19">
        <v>2</v>
      </c>
      <c r="D376" s="19">
        <v>203</v>
      </c>
      <c r="E376" s="19" t="s">
        <v>226</v>
      </c>
      <c r="F376" s="20">
        <v>110362</v>
      </c>
      <c r="G376" s="20">
        <v>100962</v>
      </c>
      <c r="H376" s="21">
        <v>9.4</v>
      </c>
      <c r="I376" s="22">
        <v>4</v>
      </c>
      <c r="J376" s="22" t="s">
        <v>406</v>
      </c>
      <c r="K376" s="23">
        <v>41870</v>
      </c>
      <c r="L376" s="24" t="s">
        <v>409</v>
      </c>
      <c r="M376" s="39">
        <v>2.7278500000000001</v>
      </c>
      <c r="N376" s="47">
        <v>6.0789400000000002</v>
      </c>
      <c r="O376" s="47">
        <v>1.6937199999999999</v>
      </c>
      <c r="P376" s="47">
        <v>6.13</v>
      </c>
      <c r="Q376" s="47">
        <v>769.75099999999998</v>
      </c>
      <c r="R376" s="29">
        <f t="shared" si="20"/>
        <v>1.1884665653495441</v>
      </c>
      <c r="S376" s="47">
        <v>1436.66</v>
      </c>
      <c r="T376" s="47">
        <f t="shared" si="21"/>
        <v>4.3667477203647422</v>
      </c>
      <c r="U376" s="47">
        <v>0</v>
      </c>
      <c r="V376" s="29">
        <f t="shared" si="22"/>
        <v>0</v>
      </c>
      <c r="W376" s="47">
        <v>0</v>
      </c>
      <c r="X376" s="29">
        <f t="shared" si="23"/>
        <v>0</v>
      </c>
      <c r="Y376" s="26"/>
      <c r="Z376" s="27" t="e">
        <f>#REF!/1000</f>
        <v>#REF!</v>
      </c>
      <c r="AA376" s="27" t="e">
        <f>#REF!/1000</f>
        <v>#REF!</v>
      </c>
      <c r="AB376" s="27" t="e">
        <f>#REF!/1000</f>
        <v>#REF!</v>
      </c>
      <c r="AC376" s="27" t="e">
        <f>#REF!/1000</f>
        <v>#REF!</v>
      </c>
      <c r="AE376" s="18" t="e">
        <f>#REF!/1000</f>
        <v>#REF!</v>
      </c>
      <c r="AF376" s="18" t="e">
        <f>#REF!/1000</f>
        <v>#REF!</v>
      </c>
      <c r="AG376" s="18" t="e">
        <f>#REF!/1000</f>
        <v>#REF!</v>
      </c>
      <c r="AH376" s="18" t="e">
        <f>#REF!/1000</f>
        <v>#REF!</v>
      </c>
    </row>
    <row r="377" spans="1:34" s="28" customFormat="1">
      <c r="A377" s="19" t="s">
        <v>438</v>
      </c>
      <c r="B377" s="19">
        <v>612</v>
      </c>
      <c r="C377" s="19">
        <v>2</v>
      </c>
      <c r="D377" s="19">
        <v>204</v>
      </c>
      <c r="E377" s="19" t="s">
        <v>227</v>
      </c>
      <c r="F377" s="20">
        <v>110362</v>
      </c>
      <c r="G377" s="20">
        <v>129962</v>
      </c>
      <c r="H377" s="21">
        <v>19.600000000000001</v>
      </c>
      <c r="I377" s="22">
        <v>4</v>
      </c>
      <c r="J377" s="22" t="s">
        <v>405</v>
      </c>
      <c r="K377" s="23">
        <v>41869</v>
      </c>
      <c r="L377" s="24" t="s">
        <v>409</v>
      </c>
      <c r="M377" s="39">
        <v>3.92971</v>
      </c>
      <c r="N377" s="47">
        <v>4.1944400000000002</v>
      </c>
      <c r="O377" s="47">
        <v>1.27423</v>
      </c>
      <c r="P377" s="47">
        <v>0</v>
      </c>
      <c r="Q377" s="47">
        <v>148.05000000000001</v>
      </c>
      <c r="R377" s="29">
        <f t="shared" si="20"/>
        <v>0.1079081632653061</v>
      </c>
      <c r="S377" s="47">
        <v>56.59</v>
      </c>
      <c r="T377" s="47">
        <f t="shared" si="21"/>
        <v>8.2492711370262373E-2</v>
      </c>
      <c r="U377" s="47">
        <v>0</v>
      </c>
      <c r="V377" s="29">
        <f t="shared" si="22"/>
        <v>0</v>
      </c>
      <c r="W377" s="47">
        <v>2</v>
      </c>
      <c r="X377" s="29">
        <f t="shared" si="23"/>
        <v>2.9154518950437313E-3</v>
      </c>
      <c r="Y377" s="26"/>
      <c r="Z377" s="27" t="e">
        <f>#REF!/1000</f>
        <v>#REF!</v>
      </c>
      <c r="AA377" s="27" t="e">
        <f>#REF!/1000</f>
        <v>#REF!</v>
      </c>
      <c r="AB377" s="27" t="e">
        <f>#REF!/1000</f>
        <v>#REF!</v>
      </c>
      <c r="AC377" s="27" t="e">
        <f>#REF!/1000</f>
        <v>#REF!</v>
      </c>
      <c r="AE377" s="18" t="e">
        <f>#REF!/1000</f>
        <v>#REF!</v>
      </c>
      <c r="AF377" s="18" t="e">
        <f>#REF!/1000</f>
        <v>#REF!</v>
      </c>
      <c r="AG377" s="18" t="e">
        <f>#REF!/1000</f>
        <v>#REF!</v>
      </c>
      <c r="AH377" s="18" t="e">
        <f>#REF!/1000</f>
        <v>#REF!</v>
      </c>
    </row>
    <row r="378" spans="1:34" s="28" customFormat="1">
      <c r="A378" s="19" t="s">
        <v>438</v>
      </c>
      <c r="B378" s="19">
        <v>612</v>
      </c>
      <c r="C378" s="19">
        <v>2</v>
      </c>
      <c r="D378" s="19">
        <v>204</v>
      </c>
      <c r="E378" s="19" t="s">
        <v>227</v>
      </c>
      <c r="F378" s="20">
        <v>129962</v>
      </c>
      <c r="G378" s="20">
        <v>110362</v>
      </c>
      <c r="H378" s="21">
        <v>19.600000000000001</v>
      </c>
      <c r="I378" s="22">
        <v>4</v>
      </c>
      <c r="J378" s="22" t="s">
        <v>406</v>
      </c>
      <c r="K378" s="23">
        <v>41869</v>
      </c>
      <c r="L378" s="24" t="s">
        <v>409</v>
      </c>
      <c r="M378" s="39">
        <v>3.2441200000000001</v>
      </c>
      <c r="N378" s="47">
        <v>3.8642599999999998</v>
      </c>
      <c r="O378" s="47">
        <v>1.3244800000000001</v>
      </c>
      <c r="P378" s="47">
        <v>0</v>
      </c>
      <c r="Q378" s="47">
        <v>2410.63</v>
      </c>
      <c r="R378" s="29">
        <f t="shared" si="20"/>
        <v>1.7570189504373175</v>
      </c>
      <c r="S378" s="47">
        <v>329.81</v>
      </c>
      <c r="T378" s="47">
        <f t="shared" si="21"/>
        <v>0.48077259475218653</v>
      </c>
      <c r="U378" s="47">
        <v>0</v>
      </c>
      <c r="V378" s="29">
        <f t="shared" si="22"/>
        <v>0</v>
      </c>
      <c r="W378" s="47">
        <v>19</v>
      </c>
      <c r="X378" s="29">
        <f t="shared" si="23"/>
        <v>2.7696793002915446E-2</v>
      </c>
      <c r="Y378" s="26"/>
      <c r="Z378" s="27" t="e">
        <f>#REF!/1000</f>
        <v>#REF!</v>
      </c>
      <c r="AA378" s="27" t="e">
        <f>#REF!/1000</f>
        <v>#REF!</v>
      </c>
      <c r="AB378" s="27" t="e">
        <f>#REF!/1000</f>
        <v>#REF!</v>
      </c>
      <c r="AC378" s="27" t="e">
        <f>#REF!/1000</f>
        <v>#REF!</v>
      </c>
      <c r="AE378" s="18" t="e">
        <f>#REF!/1000</f>
        <v>#REF!</v>
      </c>
      <c r="AF378" s="18" t="e">
        <f>#REF!/1000</f>
        <v>#REF!</v>
      </c>
      <c r="AG378" s="18" t="e">
        <f>#REF!/1000</f>
        <v>#REF!</v>
      </c>
      <c r="AH378" s="18" t="e">
        <f>#REF!/1000</f>
        <v>#REF!</v>
      </c>
    </row>
    <row r="379" spans="1:34" s="28" customFormat="1">
      <c r="A379" s="19" t="s">
        <v>438</v>
      </c>
      <c r="B379" s="19">
        <v>612</v>
      </c>
      <c r="C379" s="19">
        <v>2</v>
      </c>
      <c r="D379" s="19">
        <v>205</v>
      </c>
      <c r="E379" s="19" t="s">
        <v>228</v>
      </c>
      <c r="F379" s="20">
        <v>129962</v>
      </c>
      <c r="G379" s="20">
        <v>148565</v>
      </c>
      <c r="H379" s="21">
        <v>18.603000000000002</v>
      </c>
      <c r="I379" s="22">
        <v>4</v>
      </c>
      <c r="J379" s="22" t="s">
        <v>405</v>
      </c>
      <c r="K379" s="23">
        <v>41869</v>
      </c>
      <c r="L379" s="24" t="s">
        <v>409</v>
      </c>
      <c r="M379" s="39">
        <v>2.9252400000000001</v>
      </c>
      <c r="N379" s="47">
        <v>3.8637299999999999</v>
      </c>
      <c r="O379" s="47">
        <v>1.34036</v>
      </c>
      <c r="P379" s="47">
        <v>0</v>
      </c>
      <c r="Q379" s="47">
        <v>1629.68</v>
      </c>
      <c r="R379" s="29">
        <f t="shared" si="20"/>
        <v>1.2514724967555158</v>
      </c>
      <c r="S379" s="47">
        <v>867.32</v>
      </c>
      <c r="T379" s="47">
        <f t="shared" si="21"/>
        <v>1.3320739358475209</v>
      </c>
      <c r="U379" s="47">
        <v>0</v>
      </c>
      <c r="V379" s="29">
        <f t="shared" si="22"/>
        <v>0</v>
      </c>
      <c r="W379" s="47">
        <v>42</v>
      </c>
      <c r="X379" s="29">
        <f t="shared" si="23"/>
        <v>6.4505724883083371E-2</v>
      </c>
      <c r="Y379" s="26"/>
      <c r="Z379" s="27" t="e">
        <f>#REF!/1000</f>
        <v>#REF!</v>
      </c>
      <c r="AA379" s="27" t="e">
        <f>#REF!/1000</f>
        <v>#REF!</v>
      </c>
      <c r="AB379" s="27" t="e">
        <f>#REF!/1000</f>
        <v>#REF!</v>
      </c>
      <c r="AC379" s="27" t="e">
        <f>#REF!/1000</f>
        <v>#REF!</v>
      </c>
      <c r="AE379" s="18" t="e">
        <f>#REF!/1000</f>
        <v>#REF!</v>
      </c>
      <c r="AF379" s="18" t="e">
        <f>#REF!/1000</f>
        <v>#REF!</v>
      </c>
      <c r="AG379" s="18" t="e">
        <f>#REF!/1000</f>
        <v>#REF!</v>
      </c>
      <c r="AH379" s="18" t="e">
        <f>#REF!/1000</f>
        <v>#REF!</v>
      </c>
    </row>
    <row r="380" spans="1:34" s="28" customFormat="1">
      <c r="A380" s="19" t="s">
        <v>438</v>
      </c>
      <c r="B380" s="19">
        <v>612</v>
      </c>
      <c r="C380" s="19">
        <v>2</v>
      </c>
      <c r="D380" s="19">
        <v>205</v>
      </c>
      <c r="E380" s="19" t="s">
        <v>228</v>
      </c>
      <c r="F380" s="20">
        <v>148565</v>
      </c>
      <c r="G380" s="20">
        <v>129962</v>
      </c>
      <c r="H380" s="21">
        <v>18.603000000000002</v>
      </c>
      <c r="I380" s="22">
        <v>4</v>
      </c>
      <c r="J380" s="22" t="s">
        <v>406</v>
      </c>
      <c r="K380" s="23">
        <v>41869</v>
      </c>
      <c r="L380" s="24" t="s">
        <v>409</v>
      </c>
      <c r="M380" s="39">
        <v>3.1114700000000002</v>
      </c>
      <c r="N380" s="47">
        <v>3.5724499999999999</v>
      </c>
      <c r="O380" s="47">
        <v>1.2152400000000001</v>
      </c>
      <c r="P380" s="47">
        <v>0</v>
      </c>
      <c r="Q380" s="47">
        <v>571.48</v>
      </c>
      <c r="R380" s="29">
        <f t="shared" si="20"/>
        <v>0.43885394828791058</v>
      </c>
      <c r="S380" s="47">
        <v>250.81</v>
      </c>
      <c r="T380" s="47">
        <f t="shared" si="21"/>
        <v>0.38520668709347955</v>
      </c>
      <c r="U380" s="47">
        <v>0</v>
      </c>
      <c r="V380" s="29">
        <f t="shared" si="22"/>
        <v>0</v>
      </c>
      <c r="W380" s="47">
        <v>16</v>
      </c>
      <c r="X380" s="29">
        <f t="shared" si="23"/>
        <v>2.4573609479269856E-2</v>
      </c>
      <c r="Y380" s="26"/>
      <c r="Z380" s="27" t="e">
        <f>#REF!/1000</f>
        <v>#REF!</v>
      </c>
      <c r="AA380" s="27" t="e">
        <f>#REF!/1000</f>
        <v>#REF!</v>
      </c>
      <c r="AB380" s="27" t="e">
        <f>#REF!/1000</f>
        <v>#REF!</v>
      </c>
      <c r="AC380" s="27" t="e">
        <f>#REF!/1000</f>
        <v>#REF!</v>
      </c>
      <c r="AE380" s="18" t="e">
        <f>#REF!/1000</f>
        <v>#REF!</v>
      </c>
      <c r="AF380" s="18" t="e">
        <f>#REF!/1000</f>
        <v>#REF!</v>
      </c>
      <c r="AG380" s="18" t="e">
        <f>#REF!/1000</f>
        <v>#REF!</v>
      </c>
      <c r="AH380" s="18" t="e">
        <f>#REF!/1000</f>
        <v>#REF!</v>
      </c>
    </row>
    <row r="381" spans="1:34" s="28" customFormat="1">
      <c r="A381" s="19" t="s">
        <v>438</v>
      </c>
      <c r="B381" s="19">
        <v>612</v>
      </c>
      <c r="C381" s="19">
        <v>24</v>
      </c>
      <c r="D381" s="19">
        <v>100</v>
      </c>
      <c r="E381" s="19" t="s">
        <v>229</v>
      </c>
      <c r="F381" s="20">
        <v>1000</v>
      </c>
      <c r="G381" s="20">
        <v>0</v>
      </c>
      <c r="H381" s="21">
        <v>1</v>
      </c>
      <c r="I381" s="22">
        <v>4</v>
      </c>
      <c r="J381" s="22" t="s">
        <v>406</v>
      </c>
      <c r="K381" s="23">
        <v>41870</v>
      </c>
      <c r="L381" s="24" t="s">
        <v>409</v>
      </c>
      <c r="M381" s="39">
        <v>2.76119</v>
      </c>
      <c r="N381" s="47">
        <v>3.7316699999999998</v>
      </c>
      <c r="O381" s="47">
        <v>1.0719000000000001</v>
      </c>
      <c r="P381" s="47">
        <v>73.39</v>
      </c>
      <c r="Q381" s="47">
        <v>10.68</v>
      </c>
      <c r="R381" s="29">
        <f t="shared" si="20"/>
        <v>2.2494285714285716</v>
      </c>
      <c r="S381" s="47">
        <v>29.58</v>
      </c>
      <c r="T381" s="47">
        <f t="shared" si="21"/>
        <v>0.8451428571428572</v>
      </c>
      <c r="U381" s="47">
        <v>0</v>
      </c>
      <c r="V381" s="29">
        <f t="shared" si="22"/>
        <v>0</v>
      </c>
      <c r="W381" s="47">
        <v>0</v>
      </c>
      <c r="X381" s="29">
        <f t="shared" si="23"/>
        <v>0</v>
      </c>
      <c r="Y381" s="26"/>
      <c r="Z381" s="27" t="e">
        <f>#REF!/1000</f>
        <v>#REF!</v>
      </c>
      <c r="AA381" s="27" t="e">
        <f>#REF!/1000</f>
        <v>#REF!</v>
      </c>
      <c r="AB381" s="27" t="e">
        <f>#REF!/1000</f>
        <v>#REF!</v>
      </c>
      <c r="AC381" s="27" t="e">
        <f>#REF!/1000</f>
        <v>#REF!</v>
      </c>
      <c r="AE381" s="18" t="e">
        <f>#REF!/1000</f>
        <v>#REF!</v>
      </c>
      <c r="AF381" s="18" t="e">
        <f>#REF!/1000</f>
        <v>#REF!</v>
      </c>
      <c r="AG381" s="18" t="e">
        <f>#REF!/1000</f>
        <v>#REF!</v>
      </c>
      <c r="AH381" s="18" t="e">
        <f>#REF!/1000</f>
        <v>#REF!</v>
      </c>
    </row>
    <row r="382" spans="1:34" s="28" customFormat="1">
      <c r="A382" s="19" t="s">
        <v>438</v>
      </c>
      <c r="B382" s="19">
        <v>612</v>
      </c>
      <c r="C382" s="19">
        <v>24</v>
      </c>
      <c r="D382" s="19">
        <v>100</v>
      </c>
      <c r="E382" s="19" t="s">
        <v>229</v>
      </c>
      <c r="F382" s="20">
        <v>0</v>
      </c>
      <c r="G382" s="20">
        <v>1000</v>
      </c>
      <c r="H382" s="21">
        <v>1</v>
      </c>
      <c r="I382" s="22">
        <v>4</v>
      </c>
      <c r="J382" s="22" t="s">
        <v>405</v>
      </c>
      <c r="K382" s="23">
        <v>41870</v>
      </c>
      <c r="L382" s="24" t="s">
        <v>409</v>
      </c>
      <c r="M382" s="39">
        <v>3.0158499999999999</v>
      </c>
      <c r="N382" s="47">
        <v>4.88293</v>
      </c>
      <c r="O382" s="47">
        <v>1.1351199999999999</v>
      </c>
      <c r="P382" s="47">
        <v>0</v>
      </c>
      <c r="Q382" s="47">
        <v>0</v>
      </c>
      <c r="R382" s="29">
        <f t="shared" si="20"/>
        <v>0</v>
      </c>
      <c r="S382" s="47">
        <v>174.24</v>
      </c>
      <c r="T382" s="47">
        <f t="shared" si="21"/>
        <v>4.9782857142857146</v>
      </c>
      <c r="U382" s="47">
        <v>0</v>
      </c>
      <c r="V382" s="29">
        <f t="shared" si="22"/>
        <v>0</v>
      </c>
      <c r="W382" s="47">
        <v>0</v>
      </c>
      <c r="X382" s="29">
        <f t="shared" si="23"/>
        <v>0</v>
      </c>
      <c r="Y382" s="26"/>
      <c r="Z382" s="27" t="e">
        <f>#REF!/1000</f>
        <v>#REF!</v>
      </c>
      <c r="AA382" s="27" t="e">
        <f>#REF!/1000</f>
        <v>#REF!</v>
      </c>
      <c r="AB382" s="27" t="e">
        <f>#REF!/1000</f>
        <v>#REF!</v>
      </c>
      <c r="AC382" s="27" t="e">
        <f>#REF!/1000</f>
        <v>#REF!</v>
      </c>
      <c r="AE382" s="18" t="e">
        <f>#REF!/1000</f>
        <v>#REF!</v>
      </c>
      <c r="AF382" s="18" t="e">
        <f>#REF!/1000</f>
        <v>#REF!</v>
      </c>
      <c r="AG382" s="18" t="e">
        <f>#REF!/1000</f>
        <v>#REF!</v>
      </c>
      <c r="AH382" s="18" t="e">
        <f>#REF!/1000</f>
        <v>#REF!</v>
      </c>
    </row>
    <row r="383" spans="1:34" s="28" customFormat="1">
      <c r="A383" s="19" t="s">
        <v>438</v>
      </c>
      <c r="B383" s="19">
        <v>612</v>
      </c>
      <c r="C383" s="19">
        <v>201</v>
      </c>
      <c r="D383" s="19">
        <v>103</v>
      </c>
      <c r="E383" s="19" t="s">
        <v>230</v>
      </c>
      <c r="F383" s="20">
        <v>41010</v>
      </c>
      <c r="G383" s="20">
        <v>66096</v>
      </c>
      <c r="H383" s="21">
        <v>25.085999999999999</v>
      </c>
      <c r="I383" s="22">
        <v>2</v>
      </c>
      <c r="J383" s="22" t="s">
        <v>407</v>
      </c>
      <c r="K383" s="23">
        <v>41871</v>
      </c>
      <c r="L383" s="24" t="s">
        <v>409</v>
      </c>
      <c r="M383" s="39">
        <v>2.2939799999999999</v>
      </c>
      <c r="N383" s="47">
        <v>4.4108799999999997</v>
      </c>
      <c r="O383" s="47">
        <v>1.18146</v>
      </c>
      <c r="P383" s="47">
        <v>370.48</v>
      </c>
      <c r="Q383" s="47">
        <v>709.05</v>
      </c>
      <c r="R383" s="29">
        <f t="shared" si="20"/>
        <v>0.82573660892244982</v>
      </c>
      <c r="S383" s="47">
        <v>623.11</v>
      </c>
      <c r="T383" s="47">
        <f t="shared" si="21"/>
        <v>0.70968439994988686</v>
      </c>
      <c r="U383" s="47">
        <v>486.47</v>
      </c>
      <c r="V383" s="29">
        <f t="shared" si="22"/>
        <v>0.5540597487500144</v>
      </c>
      <c r="W383" s="47">
        <v>0</v>
      </c>
      <c r="X383" s="29">
        <f t="shared" si="23"/>
        <v>0</v>
      </c>
      <c r="Y383" s="26"/>
      <c r="Z383" s="27" t="e">
        <f>#REF!/1000</f>
        <v>#REF!</v>
      </c>
      <c r="AA383" s="27" t="e">
        <f>#REF!/1000</f>
        <v>#REF!</v>
      </c>
      <c r="AB383" s="27" t="e">
        <f>#REF!/1000</f>
        <v>#REF!</v>
      </c>
      <c r="AC383" s="27" t="e">
        <f>#REF!/1000</f>
        <v>#REF!</v>
      </c>
      <c r="AE383" s="18" t="e">
        <f>#REF!/1000</f>
        <v>#REF!</v>
      </c>
      <c r="AF383" s="18" t="e">
        <f>#REF!/1000</f>
        <v>#REF!</v>
      </c>
      <c r="AG383" s="18" t="e">
        <f>#REF!/1000</f>
        <v>#REF!</v>
      </c>
      <c r="AH383" s="18" t="e">
        <f>#REF!/1000</f>
        <v>#REF!</v>
      </c>
    </row>
    <row r="384" spans="1:34" s="28" customFormat="1">
      <c r="A384" s="19" t="s">
        <v>438</v>
      </c>
      <c r="B384" s="19">
        <v>612</v>
      </c>
      <c r="C384" s="19">
        <v>204</v>
      </c>
      <c r="D384" s="19">
        <v>100</v>
      </c>
      <c r="E384" s="19" t="s">
        <v>231</v>
      </c>
      <c r="F384" s="20">
        <v>0</v>
      </c>
      <c r="G384" s="20">
        <v>3852</v>
      </c>
      <c r="H384" s="21">
        <v>3.8519999999999999</v>
      </c>
      <c r="I384" s="22">
        <v>4</v>
      </c>
      <c r="J384" s="22" t="s">
        <v>405</v>
      </c>
      <c r="K384" s="23">
        <v>41869</v>
      </c>
      <c r="L384" s="24" t="s">
        <v>409</v>
      </c>
      <c r="M384" s="39">
        <v>2.7175500000000001</v>
      </c>
      <c r="N384" s="47">
        <v>3.6923900000000001</v>
      </c>
      <c r="O384" s="47">
        <v>1.1649700000000001</v>
      </c>
      <c r="P384" s="47">
        <v>0</v>
      </c>
      <c r="Q384" s="47">
        <v>327.81</v>
      </c>
      <c r="R384" s="29">
        <f t="shared" si="20"/>
        <v>1.2157320872274142</v>
      </c>
      <c r="S384" s="47">
        <v>124.35</v>
      </c>
      <c r="T384" s="47">
        <f t="shared" si="21"/>
        <v>0.92234089897641292</v>
      </c>
      <c r="U384" s="47">
        <v>0</v>
      </c>
      <c r="V384" s="29">
        <f t="shared" si="22"/>
        <v>0</v>
      </c>
      <c r="W384" s="47">
        <v>0</v>
      </c>
      <c r="X384" s="29">
        <f t="shared" si="23"/>
        <v>0</v>
      </c>
      <c r="Y384" s="26"/>
      <c r="Z384" s="27" t="e">
        <f>#REF!/1000</f>
        <v>#REF!</v>
      </c>
      <c r="AA384" s="27" t="e">
        <f>#REF!/1000</f>
        <v>#REF!</v>
      </c>
      <c r="AB384" s="27" t="e">
        <f>#REF!/1000</f>
        <v>#REF!</v>
      </c>
      <c r="AC384" s="27" t="e">
        <f>#REF!/1000</f>
        <v>#REF!</v>
      </c>
      <c r="AE384" s="18" t="e">
        <f>#REF!/1000</f>
        <v>#REF!</v>
      </c>
      <c r="AF384" s="18" t="e">
        <f>#REF!/1000</f>
        <v>#REF!</v>
      </c>
      <c r="AG384" s="18" t="e">
        <f>#REF!/1000</f>
        <v>#REF!</v>
      </c>
      <c r="AH384" s="18" t="e">
        <f>#REF!/1000</f>
        <v>#REF!</v>
      </c>
    </row>
    <row r="385" spans="1:34" s="28" customFormat="1">
      <c r="A385" s="19" t="s">
        <v>438</v>
      </c>
      <c r="B385" s="19">
        <v>612</v>
      </c>
      <c r="C385" s="19">
        <v>204</v>
      </c>
      <c r="D385" s="19">
        <v>100</v>
      </c>
      <c r="E385" s="19" t="s">
        <v>231</v>
      </c>
      <c r="F385" s="20">
        <v>3852</v>
      </c>
      <c r="G385" s="20">
        <v>0</v>
      </c>
      <c r="H385" s="21">
        <v>3.8519999999999999</v>
      </c>
      <c r="I385" s="22">
        <v>4</v>
      </c>
      <c r="J385" s="22" t="s">
        <v>406</v>
      </c>
      <c r="K385" s="23">
        <v>41869</v>
      </c>
      <c r="L385" s="24" t="s">
        <v>409</v>
      </c>
      <c r="M385" s="39">
        <v>2.8283100000000001</v>
      </c>
      <c r="N385" s="47">
        <v>2.6910599999999998</v>
      </c>
      <c r="O385" s="47">
        <v>1.1035900000000001</v>
      </c>
      <c r="P385" s="47">
        <v>0</v>
      </c>
      <c r="Q385" s="47">
        <v>256.44</v>
      </c>
      <c r="R385" s="29">
        <f t="shared" si="20"/>
        <v>0.95104583889630623</v>
      </c>
      <c r="S385" s="47">
        <v>147.68</v>
      </c>
      <c r="T385" s="47">
        <f t="shared" si="21"/>
        <v>1.0953864411808338</v>
      </c>
      <c r="U385" s="47">
        <v>0</v>
      </c>
      <c r="V385" s="29">
        <f t="shared" si="22"/>
        <v>0</v>
      </c>
      <c r="W385" s="47">
        <v>12</v>
      </c>
      <c r="X385" s="29">
        <f t="shared" si="23"/>
        <v>8.9007565643079656E-2</v>
      </c>
      <c r="Y385" s="26"/>
      <c r="Z385" s="27" t="e">
        <f>#REF!/1000</f>
        <v>#REF!</v>
      </c>
      <c r="AA385" s="27" t="e">
        <f>#REF!/1000</f>
        <v>#REF!</v>
      </c>
      <c r="AB385" s="27" t="e">
        <f>#REF!/1000</f>
        <v>#REF!</v>
      </c>
      <c r="AC385" s="27" t="e">
        <f>#REF!/1000</f>
        <v>#REF!</v>
      </c>
      <c r="AE385" s="18" t="e">
        <f>#REF!/1000</f>
        <v>#REF!</v>
      </c>
      <c r="AF385" s="18" t="e">
        <f>#REF!/1000</f>
        <v>#REF!</v>
      </c>
      <c r="AG385" s="18" t="e">
        <f>#REF!/1000</f>
        <v>#REF!</v>
      </c>
      <c r="AH385" s="18" t="e">
        <f>#REF!/1000</f>
        <v>#REF!</v>
      </c>
    </row>
    <row r="386" spans="1:34" s="28" customFormat="1">
      <c r="A386" s="19" t="s">
        <v>438</v>
      </c>
      <c r="B386" s="19">
        <v>612</v>
      </c>
      <c r="C386" s="19">
        <v>304</v>
      </c>
      <c r="D386" s="19">
        <v>600</v>
      </c>
      <c r="E386" s="19" t="s">
        <v>232</v>
      </c>
      <c r="F386" s="20">
        <v>297015</v>
      </c>
      <c r="G386" s="20">
        <v>298515</v>
      </c>
      <c r="H386" s="21">
        <v>1.5</v>
      </c>
      <c r="I386" s="22">
        <v>4</v>
      </c>
      <c r="J386" s="22" t="s">
        <v>405</v>
      </c>
      <c r="K386" s="23">
        <v>41869</v>
      </c>
      <c r="L386" s="24" t="s">
        <v>409</v>
      </c>
      <c r="M386" s="39">
        <v>3.1103499999999999</v>
      </c>
      <c r="N386" s="47">
        <v>6.2522799999999998</v>
      </c>
      <c r="O386" s="47">
        <v>1.2296499999999999</v>
      </c>
      <c r="P386" s="47">
        <v>0</v>
      </c>
      <c r="Q386" s="47">
        <v>43.9</v>
      </c>
      <c r="R386" s="29">
        <f t="shared" si="20"/>
        <v>0.41809523809523808</v>
      </c>
      <c r="S386" s="47">
        <v>86.75</v>
      </c>
      <c r="T386" s="47">
        <f t="shared" si="21"/>
        <v>1.6523809523809523</v>
      </c>
      <c r="U386" s="47">
        <v>0</v>
      </c>
      <c r="V386" s="29">
        <f t="shared" si="22"/>
        <v>0</v>
      </c>
      <c r="W386" s="47">
        <v>1</v>
      </c>
      <c r="X386" s="29">
        <f t="shared" si="23"/>
        <v>1.9047619047619049E-2</v>
      </c>
      <c r="Y386" s="26"/>
      <c r="Z386" s="27" t="e">
        <f>#REF!/1000</f>
        <v>#REF!</v>
      </c>
      <c r="AA386" s="27" t="e">
        <f>#REF!/1000</f>
        <v>#REF!</v>
      </c>
      <c r="AB386" s="27" t="e">
        <f>#REF!/1000</f>
        <v>#REF!</v>
      </c>
      <c r="AC386" s="27" t="e">
        <f>#REF!/1000</f>
        <v>#REF!</v>
      </c>
      <c r="AE386" s="18" t="e">
        <f>#REF!/1000</f>
        <v>#REF!</v>
      </c>
      <c r="AF386" s="18" t="e">
        <f>#REF!/1000</f>
        <v>#REF!</v>
      </c>
      <c r="AG386" s="18" t="e">
        <f>#REF!/1000</f>
        <v>#REF!</v>
      </c>
      <c r="AH386" s="18" t="e">
        <f>#REF!/1000</f>
        <v>#REF!</v>
      </c>
    </row>
    <row r="387" spans="1:34" s="17" customFormat="1">
      <c r="A387" s="7" t="s">
        <v>438</v>
      </c>
      <c r="B387" s="7">
        <v>612</v>
      </c>
      <c r="C387" s="7">
        <v>304</v>
      </c>
      <c r="D387" s="7">
        <v>600</v>
      </c>
      <c r="E387" s="7" t="s">
        <v>232</v>
      </c>
      <c r="F387" s="8">
        <v>298515</v>
      </c>
      <c r="G387" s="8">
        <v>297015</v>
      </c>
      <c r="H387" s="9">
        <v>1.5</v>
      </c>
      <c r="I387" s="10">
        <v>4</v>
      </c>
      <c r="J387" s="10" t="s">
        <v>406</v>
      </c>
      <c r="K387" s="11">
        <v>41869</v>
      </c>
      <c r="L387" s="12" t="s">
        <v>409</v>
      </c>
      <c r="M387" s="34">
        <v>3.0819000000000001</v>
      </c>
      <c r="N387" s="29">
        <v>5.3772399999999996</v>
      </c>
      <c r="O387" s="29">
        <v>1.09138</v>
      </c>
      <c r="P387" s="29">
        <v>0</v>
      </c>
      <c r="Q387" s="29">
        <v>27.45</v>
      </c>
      <c r="R387" s="29">
        <f t="shared" si="20"/>
        <v>0.26142857142857145</v>
      </c>
      <c r="S387" s="29">
        <v>81.900000000000006</v>
      </c>
      <c r="T387" s="29">
        <f t="shared" si="21"/>
        <v>1.56</v>
      </c>
      <c r="U387" s="29">
        <v>0</v>
      </c>
      <c r="V387" s="29">
        <f t="shared" si="22"/>
        <v>0</v>
      </c>
      <c r="W387" s="29">
        <v>4</v>
      </c>
      <c r="X387" s="29">
        <f t="shared" si="23"/>
        <v>7.6190476190476197E-2</v>
      </c>
      <c r="Y387" s="15"/>
      <c r="Z387" s="16" t="e">
        <f>#REF!/1000</f>
        <v>#REF!</v>
      </c>
      <c r="AA387" s="16" t="e">
        <f>#REF!/1000</f>
        <v>#REF!</v>
      </c>
      <c r="AB387" s="16" t="e">
        <f>#REF!/1000</f>
        <v>#REF!</v>
      </c>
      <c r="AC387" s="16" t="e">
        <f>#REF!/1000</f>
        <v>#REF!</v>
      </c>
      <c r="AE387" s="18" t="e">
        <f>#REF!/1000</f>
        <v>#REF!</v>
      </c>
      <c r="AF387" s="18" t="e">
        <f>#REF!/1000</f>
        <v>#REF!</v>
      </c>
      <c r="AG387" s="18" t="e">
        <f>#REF!/1000</f>
        <v>#REF!</v>
      </c>
      <c r="AH387" s="18" t="e">
        <f>#REF!/1000</f>
        <v>#REF!</v>
      </c>
    </row>
    <row r="388" spans="1:34" s="17" customFormat="1">
      <c r="A388" s="7" t="s">
        <v>438</v>
      </c>
      <c r="B388" s="7">
        <v>612</v>
      </c>
      <c r="C388" s="7">
        <v>2422</v>
      </c>
      <c r="D388" s="7">
        <v>101</v>
      </c>
      <c r="E388" s="7" t="s">
        <v>233</v>
      </c>
      <c r="F388" s="8">
        <v>0</v>
      </c>
      <c r="G388" s="8">
        <v>1985</v>
      </c>
      <c r="H388" s="9">
        <v>1.9850000000000001</v>
      </c>
      <c r="I388" s="10">
        <v>2</v>
      </c>
      <c r="J388" s="10" t="s">
        <v>407</v>
      </c>
      <c r="K388" s="11">
        <v>41870</v>
      </c>
      <c r="L388" s="12" t="s">
        <v>409</v>
      </c>
      <c r="M388" s="34">
        <v>2.5548600000000001</v>
      </c>
      <c r="N388" s="29">
        <v>2.5329999999999999</v>
      </c>
      <c r="O388" s="29">
        <v>1.10829</v>
      </c>
      <c r="P388" s="29">
        <v>0</v>
      </c>
      <c r="Q388" s="29">
        <v>704.78</v>
      </c>
      <c r="R388" s="29">
        <f t="shared" si="20"/>
        <v>5.0721842389348684</v>
      </c>
      <c r="S388" s="29">
        <v>0</v>
      </c>
      <c r="T388" s="29">
        <f t="shared" si="21"/>
        <v>0</v>
      </c>
      <c r="U388" s="29">
        <v>0</v>
      </c>
      <c r="V388" s="29">
        <f t="shared" si="22"/>
        <v>0</v>
      </c>
      <c r="W388" s="29">
        <v>0</v>
      </c>
      <c r="X388" s="29">
        <f t="shared" si="23"/>
        <v>0</v>
      </c>
      <c r="Y388" s="15"/>
      <c r="Z388" s="16" t="e">
        <f>#REF!/1000</f>
        <v>#REF!</v>
      </c>
      <c r="AA388" s="16" t="e">
        <f>#REF!/1000</f>
        <v>#REF!</v>
      </c>
      <c r="AB388" s="16" t="e">
        <f>#REF!/1000</f>
        <v>#REF!</v>
      </c>
      <c r="AC388" s="16" t="e">
        <f>#REF!/1000</f>
        <v>#REF!</v>
      </c>
      <c r="AE388" s="18" t="e">
        <f>#REF!/1000</f>
        <v>#REF!</v>
      </c>
      <c r="AF388" s="18" t="e">
        <f>#REF!/1000</f>
        <v>#REF!</v>
      </c>
      <c r="AG388" s="18" t="e">
        <f>#REF!/1000</f>
        <v>#REF!</v>
      </c>
      <c r="AH388" s="18" t="e">
        <f>#REF!/1000</f>
        <v>#REF!</v>
      </c>
    </row>
    <row r="389" spans="1:34" s="17" customFormat="1">
      <c r="A389" s="7" t="s">
        <v>438</v>
      </c>
      <c r="B389" s="7">
        <v>612</v>
      </c>
      <c r="C389" s="7">
        <v>2422</v>
      </c>
      <c r="D389" s="7">
        <v>102</v>
      </c>
      <c r="E389" s="7" t="s">
        <v>233</v>
      </c>
      <c r="F389" s="8">
        <v>10585</v>
      </c>
      <c r="G389" s="8">
        <v>19447</v>
      </c>
      <c r="H389" s="9">
        <v>8.8620000000000001</v>
      </c>
      <c r="I389" s="10">
        <v>4</v>
      </c>
      <c r="J389" s="10" t="s">
        <v>405</v>
      </c>
      <c r="K389" s="11">
        <v>41870</v>
      </c>
      <c r="L389" s="12" t="s">
        <v>409</v>
      </c>
      <c r="M389" s="34">
        <v>1.9922599999999999</v>
      </c>
      <c r="N389" s="29">
        <v>4.6159600000000003</v>
      </c>
      <c r="O389" s="29">
        <v>1.13819</v>
      </c>
      <c r="P389" s="29">
        <v>0</v>
      </c>
      <c r="Q389" s="29">
        <v>0</v>
      </c>
      <c r="R389" s="29">
        <f t="shared" ref="R389:R452" si="24">(P389+Q389*0.5)/(3.5*H389*1000)*100</f>
        <v>0</v>
      </c>
      <c r="S389" s="29">
        <v>0</v>
      </c>
      <c r="T389" s="29">
        <f t="shared" ref="T389:T452" si="25">S389/(3.5*H389*1000)*100</f>
        <v>0</v>
      </c>
      <c r="U389" s="29">
        <v>0</v>
      </c>
      <c r="V389" s="29">
        <f t="shared" ref="V389:V452" si="26">U389/(3.5*H389*1000)*100</f>
        <v>0</v>
      </c>
      <c r="W389" s="29">
        <v>0</v>
      </c>
      <c r="X389" s="29">
        <f t="shared" ref="X389:X452" si="27">(W389/(H389*3.5*1000))*100</f>
        <v>0</v>
      </c>
      <c r="Y389" s="15" t="s">
        <v>485</v>
      </c>
      <c r="Z389" s="16" t="e">
        <f>#REF!/1000</f>
        <v>#REF!</v>
      </c>
      <c r="AA389" s="16" t="e">
        <f>#REF!/1000</f>
        <v>#REF!</v>
      </c>
      <c r="AB389" s="16" t="e">
        <f>#REF!/1000</f>
        <v>#REF!</v>
      </c>
      <c r="AC389" s="16" t="e">
        <f>#REF!/1000</f>
        <v>#REF!</v>
      </c>
      <c r="AE389" s="18" t="e">
        <f>#REF!/1000</f>
        <v>#REF!</v>
      </c>
      <c r="AF389" s="18" t="e">
        <f>#REF!/1000</f>
        <v>#REF!</v>
      </c>
      <c r="AG389" s="18" t="e">
        <f>#REF!/1000</f>
        <v>#REF!</v>
      </c>
      <c r="AH389" s="18" t="e">
        <f>#REF!/1000</f>
        <v>#REF!</v>
      </c>
    </row>
    <row r="390" spans="1:34" s="17" customFormat="1">
      <c r="A390" s="7" t="s">
        <v>438</v>
      </c>
      <c r="B390" s="7">
        <v>612</v>
      </c>
      <c r="C390" s="7">
        <v>2422</v>
      </c>
      <c r="D390" s="7">
        <v>102</v>
      </c>
      <c r="E390" s="7" t="s">
        <v>233</v>
      </c>
      <c r="F390" s="8">
        <v>19447</v>
      </c>
      <c r="G390" s="8">
        <v>10585</v>
      </c>
      <c r="H390" s="9">
        <v>8.8620000000000001</v>
      </c>
      <c r="I390" s="10">
        <v>4</v>
      </c>
      <c r="J390" s="10" t="s">
        <v>406</v>
      </c>
      <c r="K390" s="11">
        <v>41870</v>
      </c>
      <c r="L390" s="12" t="s">
        <v>409</v>
      </c>
      <c r="M390" s="34">
        <v>2.0656300000000001</v>
      </c>
      <c r="N390" s="29">
        <v>3.9994999999999998</v>
      </c>
      <c r="O390" s="29">
        <v>1.14947</v>
      </c>
      <c r="P390" s="29">
        <v>0</v>
      </c>
      <c r="Q390" s="29">
        <v>455.73</v>
      </c>
      <c r="R390" s="29">
        <f t="shared" si="24"/>
        <v>0.73464551697456237</v>
      </c>
      <c r="S390" s="29">
        <v>87.24</v>
      </c>
      <c r="T390" s="29">
        <f t="shared" si="25"/>
        <v>0.28126511268014309</v>
      </c>
      <c r="U390" s="29">
        <v>0</v>
      </c>
      <c r="V390" s="29">
        <f t="shared" si="26"/>
        <v>0</v>
      </c>
      <c r="W390" s="29">
        <v>0</v>
      </c>
      <c r="X390" s="29">
        <f t="shared" si="27"/>
        <v>0</v>
      </c>
      <c r="Y390" s="15" t="s">
        <v>485</v>
      </c>
      <c r="Z390" s="16" t="e">
        <f>#REF!/1000</f>
        <v>#REF!</v>
      </c>
      <c r="AA390" s="16" t="e">
        <f>#REF!/1000</f>
        <v>#REF!</v>
      </c>
      <c r="AB390" s="16" t="e">
        <f>#REF!/1000</f>
        <v>#REF!</v>
      </c>
      <c r="AC390" s="16" t="e">
        <f>#REF!/1000</f>
        <v>#REF!</v>
      </c>
      <c r="AE390" s="18" t="e">
        <f>#REF!/1000</f>
        <v>#REF!</v>
      </c>
      <c r="AF390" s="18" t="e">
        <f>#REF!/1000</f>
        <v>#REF!</v>
      </c>
      <c r="AG390" s="18" t="e">
        <f>#REF!/1000</f>
        <v>#REF!</v>
      </c>
      <c r="AH390" s="18" t="e">
        <f>#REF!/1000</f>
        <v>#REF!</v>
      </c>
    </row>
    <row r="391" spans="1:34" s="17" customFormat="1">
      <c r="A391" s="7" t="s">
        <v>457</v>
      </c>
      <c r="B391" s="7">
        <v>614</v>
      </c>
      <c r="C391" s="7">
        <v>24</v>
      </c>
      <c r="D391" s="7">
        <v>201</v>
      </c>
      <c r="E391" s="7" t="s">
        <v>234</v>
      </c>
      <c r="F391" s="8">
        <v>39200</v>
      </c>
      <c r="G391" s="8">
        <v>1000</v>
      </c>
      <c r="H391" s="9">
        <v>38.200000000000003</v>
      </c>
      <c r="I391" s="10">
        <v>2</v>
      </c>
      <c r="J391" s="10" t="s">
        <v>408</v>
      </c>
      <c r="K391" s="11">
        <v>41873</v>
      </c>
      <c r="L391" s="12" t="s">
        <v>409</v>
      </c>
      <c r="M391" s="34">
        <v>2.6013899999999999</v>
      </c>
      <c r="N391" s="29">
        <v>7.9182600000000001</v>
      </c>
      <c r="O391" s="29">
        <v>1.2598800000000001</v>
      </c>
      <c r="P391" s="29">
        <v>448.42</v>
      </c>
      <c r="Q391" s="29">
        <v>0</v>
      </c>
      <c r="R391" s="29">
        <f t="shared" si="24"/>
        <v>0.33539267015706803</v>
      </c>
      <c r="S391" s="29">
        <v>1879.67</v>
      </c>
      <c r="T391" s="29">
        <f t="shared" si="25"/>
        <v>1.4058863126402392</v>
      </c>
      <c r="U391" s="29">
        <v>2843.31</v>
      </c>
      <c r="V391" s="29">
        <f t="shared" si="26"/>
        <v>2.1266342557965592</v>
      </c>
      <c r="W391" s="29">
        <v>14</v>
      </c>
      <c r="X391" s="29">
        <f t="shared" si="27"/>
        <v>1.0471204188481674E-2</v>
      </c>
      <c r="Y391" s="15"/>
      <c r="Z391" s="16" t="e">
        <f>#REF!/1000</f>
        <v>#REF!</v>
      </c>
      <c r="AA391" s="16" t="e">
        <f>#REF!/1000</f>
        <v>#REF!</v>
      </c>
      <c r="AB391" s="16" t="e">
        <f>#REF!/1000</f>
        <v>#REF!</v>
      </c>
      <c r="AC391" s="16" t="e">
        <f>#REF!/1000</f>
        <v>#REF!</v>
      </c>
      <c r="AE391" s="18" t="e">
        <f>#REF!/1000</f>
        <v>#REF!</v>
      </c>
      <c r="AF391" s="18" t="e">
        <f>#REF!/1000</f>
        <v>#REF!</v>
      </c>
      <c r="AG391" s="18" t="e">
        <f>#REF!/1000</f>
        <v>#REF!</v>
      </c>
      <c r="AH391" s="18" t="e">
        <f>#REF!/1000</f>
        <v>#REF!</v>
      </c>
    </row>
    <row r="392" spans="1:34" s="17" customFormat="1">
      <c r="A392" s="7" t="s">
        <v>457</v>
      </c>
      <c r="B392" s="7">
        <v>614</v>
      </c>
      <c r="C392" s="7">
        <v>24</v>
      </c>
      <c r="D392" s="7">
        <v>201</v>
      </c>
      <c r="E392" s="7" t="s">
        <v>234</v>
      </c>
      <c r="F392" s="8">
        <v>1000</v>
      </c>
      <c r="G392" s="8">
        <v>39200</v>
      </c>
      <c r="H392" s="9">
        <v>38.200000000000003</v>
      </c>
      <c r="I392" s="10">
        <v>4</v>
      </c>
      <c r="J392" s="10" t="s">
        <v>405</v>
      </c>
      <c r="K392" s="11">
        <v>41873</v>
      </c>
      <c r="L392" s="12" t="s">
        <v>409</v>
      </c>
      <c r="M392" s="34">
        <v>2.5257100000000001</v>
      </c>
      <c r="N392" s="29">
        <v>6.6781800000000002</v>
      </c>
      <c r="O392" s="29">
        <v>1.1996</v>
      </c>
      <c r="P392" s="29">
        <v>892.12</v>
      </c>
      <c r="Q392" s="29">
        <v>14.86</v>
      </c>
      <c r="R392" s="29">
        <f t="shared" si="24"/>
        <v>0.67281226626776347</v>
      </c>
      <c r="S392" s="29">
        <v>2185.44</v>
      </c>
      <c r="T392" s="29">
        <f t="shared" si="25"/>
        <v>1.6345848915482419</v>
      </c>
      <c r="U392" s="29">
        <v>65.34</v>
      </c>
      <c r="V392" s="29">
        <f t="shared" si="26"/>
        <v>4.8870605833956617E-2</v>
      </c>
      <c r="W392" s="29">
        <v>0</v>
      </c>
      <c r="X392" s="29">
        <f t="shared" si="27"/>
        <v>0</v>
      </c>
      <c r="Y392" s="15"/>
      <c r="Z392" s="16" t="e">
        <f>#REF!/1000</f>
        <v>#REF!</v>
      </c>
      <c r="AA392" s="16" t="e">
        <f>#REF!/1000</f>
        <v>#REF!</v>
      </c>
      <c r="AB392" s="16" t="e">
        <f>#REF!/1000</f>
        <v>#REF!</v>
      </c>
      <c r="AC392" s="16" t="e">
        <f>#REF!/1000</f>
        <v>#REF!</v>
      </c>
      <c r="AE392" s="18" t="e">
        <f>#REF!/1000</f>
        <v>#REF!</v>
      </c>
      <c r="AF392" s="18" t="e">
        <f>#REF!/1000</f>
        <v>#REF!</v>
      </c>
      <c r="AG392" s="18" t="e">
        <f>#REF!/1000</f>
        <v>#REF!</v>
      </c>
      <c r="AH392" s="18" t="e">
        <f>#REF!/1000</f>
        <v>#REF!</v>
      </c>
    </row>
    <row r="393" spans="1:34" s="17" customFormat="1">
      <c r="A393" s="7" t="s">
        <v>457</v>
      </c>
      <c r="B393" s="7">
        <v>614</v>
      </c>
      <c r="C393" s="7">
        <v>24</v>
      </c>
      <c r="D393" s="7">
        <v>202</v>
      </c>
      <c r="E393" s="7" t="s">
        <v>235</v>
      </c>
      <c r="F393" s="8">
        <v>39200</v>
      </c>
      <c r="G393" s="8">
        <v>53517</v>
      </c>
      <c r="H393" s="9">
        <v>14.317</v>
      </c>
      <c r="I393" s="10">
        <v>4</v>
      </c>
      <c r="J393" s="10" t="s">
        <v>405</v>
      </c>
      <c r="K393" s="11">
        <v>41873</v>
      </c>
      <c r="L393" s="12" t="s">
        <v>409</v>
      </c>
      <c r="M393" s="34">
        <v>2.6219899999999998</v>
      </c>
      <c r="N393" s="29">
        <v>8.0715000000000003</v>
      </c>
      <c r="O393" s="29">
        <v>1.21122</v>
      </c>
      <c r="P393" s="29">
        <v>146.94999999999999</v>
      </c>
      <c r="Q393" s="29">
        <v>0</v>
      </c>
      <c r="R393" s="29">
        <f t="shared" si="24"/>
        <v>0.29325776549356908</v>
      </c>
      <c r="S393" s="29">
        <v>24.04</v>
      </c>
      <c r="T393" s="29">
        <f t="shared" si="25"/>
        <v>4.7974934892585239E-2</v>
      </c>
      <c r="U393" s="29">
        <v>35.020000000000003</v>
      </c>
      <c r="V393" s="29">
        <f t="shared" si="26"/>
        <v>6.9886947584789319E-2</v>
      </c>
      <c r="W393" s="29">
        <v>0</v>
      </c>
      <c r="X393" s="29">
        <f t="shared" si="27"/>
        <v>0</v>
      </c>
      <c r="Y393" s="15"/>
      <c r="Z393" s="16" t="e">
        <f>#REF!/1000</f>
        <v>#REF!</v>
      </c>
      <c r="AA393" s="16" t="e">
        <f>#REF!/1000</f>
        <v>#REF!</v>
      </c>
      <c r="AB393" s="16" t="e">
        <f>#REF!/1000</f>
        <v>#REF!</v>
      </c>
      <c r="AC393" s="16" t="e">
        <f>#REF!/1000</f>
        <v>#REF!</v>
      </c>
      <c r="AE393" s="18" t="e">
        <f>#REF!/1000</f>
        <v>#REF!</v>
      </c>
      <c r="AF393" s="18" t="e">
        <f>#REF!/1000</f>
        <v>#REF!</v>
      </c>
      <c r="AG393" s="18" t="e">
        <f>#REF!/1000</f>
        <v>#REF!</v>
      </c>
      <c r="AH393" s="18" t="e">
        <f>#REF!/1000</f>
        <v>#REF!</v>
      </c>
    </row>
    <row r="394" spans="1:34" s="17" customFormat="1">
      <c r="A394" s="7" t="s">
        <v>457</v>
      </c>
      <c r="B394" s="7">
        <v>614</v>
      </c>
      <c r="C394" s="7">
        <v>24</v>
      </c>
      <c r="D394" s="7">
        <v>202</v>
      </c>
      <c r="E394" s="7" t="s">
        <v>235</v>
      </c>
      <c r="F394" s="8">
        <v>53517</v>
      </c>
      <c r="G394" s="8">
        <v>39200</v>
      </c>
      <c r="H394" s="9">
        <v>14.317</v>
      </c>
      <c r="I394" s="10">
        <v>4</v>
      </c>
      <c r="J394" s="10" t="s">
        <v>406</v>
      </c>
      <c r="K394" s="11">
        <v>41873</v>
      </c>
      <c r="L394" s="12" t="s">
        <v>409</v>
      </c>
      <c r="M394" s="34">
        <v>1.92977</v>
      </c>
      <c r="N394" s="29">
        <v>7.6796199999999999</v>
      </c>
      <c r="O394" s="29">
        <v>1.2664800000000001</v>
      </c>
      <c r="P394" s="29">
        <v>0</v>
      </c>
      <c r="Q394" s="29">
        <v>159.56</v>
      </c>
      <c r="R394" s="29">
        <f t="shared" si="24"/>
        <v>0.15921132719344636</v>
      </c>
      <c r="S394" s="29">
        <v>156.72</v>
      </c>
      <c r="T394" s="29">
        <f t="shared" si="25"/>
        <v>0.31275506640457396</v>
      </c>
      <c r="U394" s="29">
        <v>13.12</v>
      </c>
      <c r="V394" s="29">
        <f t="shared" si="26"/>
        <v>2.6182659974655503E-2</v>
      </c>
      <c r="W394" s="29">
        <v>0</v>
      </c>
      <c r="X394" s="29">
        <f t="shared" si="27"/>
        <v>0</v>
      </c>
      <c r="Y394" s="15"/>
      <c r="Z394" s="16" t="e">
        <f>#REF!/1000</f>
        <v>#REF!</v>
      </c>
      <c r="AA394" s="16" t="e">
        <f>#REF!/1000</f>
        <v>#REF!</v>
      </c>
      <c r="AB394" s="16" t="e">
        <f>#REF!/1000</f>
        <v>#REF!</v>
      </c>
      <c r="AC394" s="16" t="e">
        <f>#REF!/1000</f>
        <v>#REF!</v>
      </c>
      <c r="AE394" s="18" t="e">
        <f>#REF!/1000</f>
        <v>#REF!</v>
      </c>
      <c r="AF394" s="18" t="e">
        <f>#REF!/1000</f>
        <v>#REF!</v>
      </c>
      <c r="AG394" s="18" t="e">
        <f>#REF!/1000</f>
        <v>#REF!</v>
      </c>
      <c r="AH394" s="18" t="e">
        <f>#REF!/1000</f>
        <v>#REF!</v>
      </c>
    </row>
    <row r="395" spans="1:34" s="17" customFormat="1">
      <c r="A395" s="7" t="s">
        <v>457</v>
      </c>
      <c r="B395" s="7">
        <v>614</v>
      </c>
      <c r="C395" s="7">
        <v>24</v>
      </c>
      <c r="D395" s="7">
        <v>203</v>
      </c>
      <c r="E395" s="7" t="s">
        <v>236</v>
      </c>
      <c r="F395" s="8">
        <v>53517</v>
      </c>
      <c r="G395" s="8">
        <v>86431</v>
      </c>
      <c r="H395" s="9">
        <v>32.914000000000001</v>
      </c>
      <c r="I395" s="10">
        <v>4</v>
      </c>
      <c r="J395" s="10" t="s">
        <v>405</v>
      </c>
      <c r="K395" s="11">
        <v>41873</v>
      </c>
      <c r="L395" s="12" t="s">
        <v>409</v>
      </c>
      <c r="M395" s="34">
        <v>2.4205399999999999</v>
      </c>
      <c r="N395" s="29">
        <v>7.3760199999999996</v>
      </c>
      <c r="O395" s="29">
        <v>1.1650799999999999</v>
      </c>
      <c r="P395" s="29">
        <v>11.79</v>
      </c>
      <c r="Q395" s="29">
        <v>0</v>
      </c>
      <c r="R395" s="29">
        <f t="shared" si="24"/>
        <v>1.023446384083195E-2</v>
      </c>
      <c r="S395" s="29">
        <v>129.01</v>
      </c>
      <c r="T395" s="29">
        <f t="shared" si="25"/>
        <v>0.11198881934739015</v>
      </c>
      <c r="U395" s="29">
        <v>666.74</v>
      </c>
      <c r="V395" s="29">
        <f t="shared" si="26"/>
        <v>0.57877238517695462</v>
      </c>
      <c r="W395" s="29">
        <v>0</v>
      </c>
      <c r="X395" s="29">
        <f t="shared" si="27"/>
        <v>0</v>
      </c>
      <c r="Y395" s="15"/>
      <c r="Z395" s="16" t="e">
        <f>#REF!/1000</f>
        <v>#REF!</v>
      </c>
      <c r="AA395" s="16" t="e">
        <f>#REF!/1000</f>
        <v>#REF!</v>
      </c>
      <c r="AB395" s="16" t="e">
        <f>#REF!/1000</f>
        <v>#REF!</v>
      </c>
      <c r="AC395" s="16" t="e">
        <f>#REF!/1000</f>
        <v>#REF!</v>
      </c>
      <c r="AE395" s="18" t="e">
        <f>#REF!/1000</f>
        <v>#REF!</v>
      </c>
      <c r="AF395" s="18" t="e">
        <f>#REF!/1000</f>
        <v>#REF!</v>
      </c>
      <c r="AG395" s="18" t="e">
        <f>#REF!/1000</f>
        <v>#REF!</v>
      </c>
      <c r="AH395" s="18" t="e">
        <f>#REF!/1000</f>
        <v>#REF!</v>
      </c>
    </row>
    <row r="396" spans="1:34" s="17" customFormat="1">
      <c r="A396" s="7" t="s">
        <v>457</v>
      </c>
      <c r="B396" s="7">
        <v>614</v>
      </c>
      <c r="C396" s="7">
        <v>24</v>
      </c>
      <c r="D396" s="7">
        <v>203</v>
      </c>
      <c r="E396" s="7" t="s">
        <v>236</v>
      </c>
      <c r="F396" s="8">
        <v>86431</v>
      </c>
      <c r="G396" s="8">
        <v>53517</v>
      </c>
      <c r="H396" s="9">
        <v>32.914000000000001</v>
      </c>
      <c r="I396" s="10">
        <v>4</v>
      </c>
      <c r="J396" s="10" t="s">
        <v>406</v>
      </c>
      <c r="K396" s="11">
        <v>41873</v>
      </c>
      <c r="L396" s="12" t="s">
        <v>409</v>
      </c>
      <c r="M396" s="34">
        <v>2.1715900000000001</v>
      </c>
      <c r="N396" s="29">
        <v>4.1277299999999997</v>
      </c>
      <c r="O396" s="29">
        <v>1.22593</v>
      </c>
      <c r="P396" s="29">
        <v>237.89</v>
      </c>
      <c r="Q396" s="29">
        <v>0</v>
      </c>
      <c r="R396" s="29">
        <f t="shared" si="24"/>
        <v>0.20650352867646418</v>
      </c>
      <c r="S396" s="29">
        <v>308.67</v>
      </c>
      <c r="T396" s="29">
        <f t="shared" si="25"/>
        <v>0.26794503424508892</v>
      </c>
      <c r="U396" s="29">
        <v>642.65</v>
      </c>
      <c r="V396" s="29">
        <f t="shared" si="26"/>
        <v>0.55786074531896968</v>
      </c>
      <c r="W396" s="29">
        <v>0</v>
      </c>
      <c r="X396" s="29">
        <f t="shared" si="27"/>
        <v>0</v>
      </c>
      <c r="Y396" s="15"/>
      <c r="Z396" s="16" t="e">
        <f>#REF!/1000</f>
        <v>#REF!</v>
      </c>
      <c r="AA396" s="16" t="e">
        <f>#REF!/1000</f>
        <v>#REF!</v>
      </c>
      <c r="AB396" s="16" t="e">
        <f>#REF!/1000</f>
        <v>#REF!</v>
      </c>
      <c r="AC396" s="16" t="e">
        <f>#REF!/1000</f>
        <v>#REF!</v>
      </c>
      <c r="AE396" s="18" t="e">
        <f>#REF!/1000</f>
        <v>#REF!</v>
      </c>
      <c r="AF396" s="18" t="e">
        <f>#REF!/1000</f>
        <v>#REF!</v>
      </c>
      <c r="AG396" s="18" t="e">
        <f>#REF!/1000</f>
        <v>#REF!</v>
      </c>
      <c r="AH396" s="18" t="e">
        <f>#REF!/1000</f>
        <v>#REF!</v>
      </c>
    </row>
    <row r="397" spans="1:34" s="17" customFormat="1">
      <c r="A397" s="7" t="s">
        <v>457</v>
      </c>
      <c r="B397" s="7">
        <v>614</v>
      </c>
      <c r="C397" s="7">
        <v>226</v>
      </c>
      <c r="D397" s="7">
        <v>100</v>
      </c>
      <c r="E397" s="7" t="s">
        <v>237</v>
      </c>
      <c r="F397" s="8">
        <v>76000</v>
      </c>
      <c r="G397" s="8">
        <v>78700</v>
      </c>
      <c r="H397" s="9">
        <v>2.7</v>
      </c>
      <c r="I397" s="10">
        <v>4</v>
      </c>
      <c r="J397" s="10" t="s">
        <v>405</v>
      </c>
      <c r="K397" s="11">
        <v>41873</v>
      </c>
      <c r="L397" s="12" t="s">
        <v>409</v>
      </c>
      <c r="M397" s="34">
        <v>2.2864800000000001</v>
      </c>
      <c r="N397" s="29">
        <v>5.4331500000000004</v>
      </c>
      <c r="O397" s="29">
        <v>1.1612</v>
      </c>
      <c r="P397" s="29">
        <v>54.05</v>
      </c>
      <c r="Q397" s="29">
        <v>1.21</v>
      </c>
      <c r="R397" s="29">
        <f t="shared" si="24"/>
        <v>0.57835978835978819</v>
      </c>
      <c r="S397" s="29">
        <v>15.92</v>
      </c>
      <c r="T397" s="29">
        <f t="shared" si="25"/>
        <v>0.16846560846560843</v>
      </c>
      <c r="U397" s="29">
        <v>0</v>
      </c>
      <c r="V397" s="29">
        <f t="shared" si="26"/>
        <v>0</v>
      </c>
      <c r="W397" s="29">
        <v>0</v>
      </c>
      <c r="X397" s="29">
        <f t="shared" si="27"/>
        <v>0</v>
      </c>
      <c r="Y397" s="15" t="s">
        <v>486</v>
      </c>
      <c r="Z397" s="16" t="e">
        <f>#REF!/1000</f>
        <v>#REF!</v>
      </c>
      <c r="AA397" s="16" t="e">
        <f>#REF!/1000</f>
        <v>#REF!</v>
      </c>
      <c r="AB397" s="16" t="e">
        <f>#REF!/1000</f>
        <v>#REF!</v>
      </c>
      <c r="AC397" s="16" t="e">
        <f>#REF!/1000</f>
        <v>#REF!</v>
      </c>
      <c r="AE397" s="18" t="e">
        <f>#REF!/1000</f>
        <v>#REF!</v>
      </c>
      <c r="AF397" s="18" t="e">
        <f>#REF!/1000</f>
        <v>#REF!</v>
      </c>
      <c r="AG397" s="18" t="e">
        <f>#REF!/1000</f>
        <v>#REF!</v>
      </c>
      <c r="AH397" s="18" t="e">
        <f>#REF!/1000</f>
        <v>#REF!</v>
      </c>
    </row>
    <row r="398" spans="1:34" s="17" customFormat="1">
      <c r="A398" s="7" t="s">
        <v>457</v>
      </c>
      <c r="B398" s="7">
        <v>614</v>
      </c>
      <c r="C398" s="7">
        <v>226</v>
      </c>
      <c r="D398" s="7">
        <v>100</v>
      </c>
      <c r="E398" s="7" t="s">
        <v>237</v>
      </c>
      <c r="F398" s="8">
        <v>40000</v>
      </c>
      <c r="G398" s="8">
        <v>76000</v>
      </c>
      <c r="H398" s="9">
        <v>36</v>
      </c>
      <c r="I398" s="10">
        <v>4</v>
      </c>
      <c r="J398" s="10" t="s">
        <v>405</v>
      </c>
      <c r="K398" s="11">
        <v>41876</v>
      </c>
      <c r="L398" s="12" t="s">
        <v>409</v>
      </c>
      <c r="M398" s="34">
        <v>2.5924299999999998</v>
      </c>
      <c r="N398" s="29">
        <v>5.1718900000000003</v>
      </c>
      <c r="O398" s="29">
        <v>1.18224</v>
      </c>
      <c r="P398" s="29">
        <v>0</v>
      </c>
      <c r="Q398" s="29">
        <v>4.71</v>
      </c>
      <c r="R398" s="29">
        <f t="shared" si="24"/>
        <v>1.8690476190476189E-3</v>
      </c>
      <c r="S398" s="29">
        <v>0</v>
      </c>
      <c r="T398" s="29">
        <f t="shared" si="25"/>
        <v>0</v>
      </c>
      <c r="U398" s="29">
        <v>70.680000000000007</v>
      </c>
      <c r="V398" s="29">
        <f t="shared" si="26"/>
        <v>5.6095238095238108E-2</v>
      </c>
      <c r="W398" s="29">
        <v>0</v>
      </c>
      <c r="X398" s="29">
        <f t="shared" si="27"/>
        <v>0</v>
      </c>
      <c r="Y398" s="15" t="s">
        <v>486</v>
      </c>
      <c r="Z398" s="16" t="e">
        <f>#REF!/1000</f>
        <v>#REF!</v>
      </c>
      <c r="AA398" s="16" t="e">
        <f>#REF!/1000</f>
        <v>#REF!</v>
      </c>
      <c r="AB398" s="16" t="e">
        <f>#REF!/1000</f>
        <v>#REF!</v>
      </c>
      <c r="AC398" s="16" t="e">
        <f>#REF!/1000</f>
        <v>#REF!</v>
      </c>
      <c r="AE398" s="18" t="e">
        <f>#REF!/1000</f>
        <v>#REF!</v>
      </c>
      <c r="AF398" s="18" t="e">
        <f>#REF!/1000</f>
        <v>#REF!</v>
      </c>
      <c r="AG398" s="18" t="e">
        <f>#REF!/1000</f>
        <v>#REF!</v>
      </c>
      <c r="AH398" s="18" t="e">
        <f>#REF!/1000</f>
        <v>#REF!</v>
      </c>
    </row>
    <row r="399" spans="1:34" s="17" customFormat="1">
      <c r="A399" s="7" t="s">
        <v>457</v>
      </c>
      <c r="B399" s="7">
        <v>614</v>
      </c>
      <c r="C399" s="7">
        <v>304</v>
      </c>
      <c r="D399" s="7">
        <v>501</v>
      </c>
      <c r="E399" s="7" t="s">
        <v>238</v>
      </c>
      <c r="F399" s="8">
        <v>240010</v>
      </c>
      <c r="G399" s="8">
        <v>221222</v>
      </c>
      <c r="H399" s="9">
        <v>18.788</v>
      </c>
      <c r="I399" s="10">
        <v>4</v>
      </c>
      <c r="J399" s="10" t="s">
        <v>406</v>
      </c>
      <c r="K399" s="11">
        <v>41872</v>
      </c>
      <c r="L399" s="12" t="s">
        <v>409</v>
      </c>
      <c r="M399" s="34">
        <v>2.75549</v>
      </c>
      <c r="N399" s="29">
        <v>6.4253799999999996</v>
      </c>
      <c r="O399" s="29">
        <v>1.17862</v>
      </c>
      <c r="P399" s="29">
        <v>36.35</v>
      </c>
      <c r="Q399" s="29">
        <v>0</v>
      </c>
      <c r="R399" s="29">
        <f t="shared" si="24"/>
        <v>5.5278445208187602E-2</v>
      </c>
      <c r="S399" s="29">
        <v>2.57</v>
      </c>
      <c r="T399" s="29">
        <f t="shared" si="25"/>
        <v>3.9082697162322452E-3</v>
      </c>
      <c r="U399" s="29">
        <v>99.42</v>
      </c>
      <c r="V399" s="29">
        <f t="shared" si="26"/>
        <v>0.15119072964506219</v>
      </c>
      <c r="W399" s="29">
        <v>0</v>
      </c>
      <c r="X399" s="29">
        <f t="shared" si="27"/>
        <v>0</v>
      </c>
      <c r="Y399" s="15"/>
      <c r="Z399" s="16" t="e">
        <f>#REF!/1000</f>
        <v>#REF!</v>
      </c>
      <c r="AA399" s="16" t="e">
        <f>#REF!/1000</f>
        <v>#REF!</v>
      </c>
      <c r="AB399" s="16" t="e">
        <f>#REF!/1000</f>
        <v>#REF!</v>
      </c>
      <c r="AC399" s="16" t="e">
        <f>#REF!/1000</f>
        <v>#REF!</v>
      </c>
      <c r="AE399" s="18" t="e">
        <f>#REF!/1000</f>
        <v>#REF!</v>
      </c>
      <c r="AF399" s="18" t="e">
        <f>#REF!/1000</f>
        <v>#REF!</v>
      </c>
      <c r="AG399" s="18" t="e">
        <f>#REF!/1000</f>
        <v>#REF!</v>
      </c>
      <c r="AH399" s="18" t="e">
        <f>#REF!/1000</f>
        <v>#REF!</v>
      </c>
    </row>
    <row r="400" spans="1:34" s="17" customFormat="1">
      <c r="A400" s="7" t="s">
        <v>457</v>
      </c>
      <c r="B400" s="7">
        <v>614</v>
      </c>
      <c r="C400" s="7">
        <v>304</v>
      </c>
      <c r="D400" s="7">
        <v>501</v>
      </c>
      <c r="E400" s="7" t="s">
        <v>238</v>
      </c>
      <c r="F400" s="8">
        <v>268015</v>
      </c>
      <c r="G400" s="8">
        <v>240010</v>
      </c>
      <c r="H400" s="9">
        <v>28.004999999999999</v>
      </c>
      <c r="I400" s="10">
        <v>4</v>
      </c>
      <c r="J400" s="10" t="s">
        <v>406</v>
      </c>
      <c r="K400" s="11">
        <v>41872</v>
      </c>
      <c r="L400" s="12" t="s">
        <v>409</v>
      </c>
      <c r="M400" s="34">
        <v>2.0545900000000001</v>
      </c>
      <c r="N400" s="29">
        <v>6.5342000000000002</v>
      </c>
      <c r="O400" s="29">
        <v>1.1579600000000001</v>
      </c>
      <c r="P400" s="29">
        <v>0</v>
      </c>
      <c r="Q400" s="29">
        <v>0</v>
      </c>
      <c r="R400" s="29">
        <f t="shared" si="24"/>
        <v>0</v>
      </c>
      <c r="S400" s="29">
        <v>0</v>
      </c>
      <c r="T400" s="29">
        <f t="shared" si="25"/>
        <v>0</v>
      </c>
      <c r="U400" s="29">
        <v>249.57</v>
      </c>
      <c r="V400" s="29">
        <f t="shared" si="26"/>
        <v>0.25461779784222205</v>
      </c>
      <c r="W400" s="29">
        <v>0</v>
      </c>
      <c r="X400" s="29">
        <f t="shared" si="27"/>
        <v>0</v>
      </c>
      <c r="Y400" s="15"/>
      <c r="Z400" s="16" t="e">
        <f>#REF!/1000</f>
        <v>#REF!</v>
      </c>
      <c r="AA400" s="16" t="e">
        <f>#REF!/1000</f>
        <v>#REF!</v>
      </c>
      <c r="AB400" s="16" t="e">
        <f>#REF!/1000</f>
        <v>#REF!</v>
      </c>
      <c r="AC400" s="16" t="e">
        <f>#REF!/1000</f>
        <v>#REF!</v>
      </c>
      <c r="AE400" s="18" t="e">
        <f>#REF!/1000</f>
        <v>#REF!</v>
      </c>
      <c r="AF400" s="18" t="e">
        <f>#REF!/1000</f>
        <v>#REF!</v>
      </c>
      <c r="AG400" s="18" t="e">
        <f>#REF!/1000</f>
        <v>#REF!</v>
      </c>
      <c r="AH400" s="18" t="e">
        <f>#REF!/1000</f>
        <v>#REF!</v>
      </c>
    </row>
    <row r="401" spans="1:34" s="17" customFormat="1">
      <c r="A401" s="7" t="s">
        <v>457</v>
      </c>
      <c r="B401" s="7">
        <v>614</v>
      </c>
      <c r="C401" s="7">
        <v>304</v>
      </c>
      <c r="D401" s="7">
        <v>501</v>
      </c>
      <c r="E401" s="7" t="s">
        <v>238</v>
      </c>
      <c r="F401" s="8">
        <v>240010</v>
      </c>
      <c r="G401" s="8">
        <v>268015</v>
      </c>
      <c r="H401" s="9">
        <v>28.004999999999999</v>
      </c>
      <c r="I401" s="10">
        <v>4</v>
      </c>
      <c r="J401" s="10" t="s">
        <v>405</v>
      </c>
      <c r="K401" s="11">
        <v>41872</v>
      </c>
      <c r="L401" s="12" t="s">
        <v>409</v>
      </c>
      <c r="M401" s="34">
        <v>2.3908</v>
      </c>
      <c r="N401" s="29">
        <v>4.3649500000000003</v>
      </c>
      <c r="O401" s="29">
        <v>1.2676000000000001</v>
      </c>
      <c r="P401" s="29">
        <v>0</v>
      </c>
      <c r="Q401" s="29">
        <v>0</v>
      </c>
      <c r="R401" s="29">
        <f t="shared" si="24"/>
        <v>0</v>
      </c>
      <c r="S401" s="29">
        <v>0.39</v>
      </c>
      <c r="T401" s="29">
        <f t="shared" si="25"/>
        <v>3.9788813222128703E-4</v>
      </c>
      <c r="U401" s="29">
        <v>148.66</v>
      </c>
      <c r="V401" s="29">
        <f t="shared" si="26"/>
        <v>0.15166679419491416</v>
      </c>
      <c r="W401" s="29">
        <v>0</v>
      </c>
      <c r="X401" s="29">
        <f t="shared" si="27"/>
        <v>0</v>
      </c>
      <c r="Y401" s="15"/>
      <c r="Z401" s="16" t="e">
        <f>#REF!/1000</f>
        <v>#REF!</v>
      </c>
      <c r="AA401" s="16" t="e">
        <f>#REF!/1000</f>
        <v>#REF!</v>
      </c>
      <c r="AB401" s="16" t="e">
        <f>#REF!/1000</f>
        <v>#REF!</v>
      </c>
      <c r="AC401" s="16" t="e">
        <f>#REF!/1000</f>
        <v>#REF!</v>
      </c>
      <c r="AE401" s="18" t="e">
        <f>#REF!/1000</f>
        <v>#REF!</v>
      </c>
      <c r="AF401" s="18" t="e">
        <f>#REF!/1000</f>
        <v>#REF!</v>
      </c>
      <c r="AG401" s="18" t="e">
        <f>#REF!/1000</f>
        <v>#REF!</v>
      </c>
      <c r="AH401" s="18" t="e">
        <f>#REF!/1000</f>
        <v>#REF!</v>
      </c>
    </row>
    <row r="402" spans="1:34" s="17" customFormat="1">
      <c r="A402" s="7" t="s">
        <v>457</v>
      </c>
      <c r="B402" s="7">
        <v>614</v>
      </c>
      <c r="C402" s="7">
        <v>304</v>
      </c>
      <c r="D402" s="7">
        <v>501</v>
      </c>
      <c r="E402" s="7" t="s">
        <v>238</v>
      </c>
      <c r="F402" s="8">
        <v>221222</v>
      </c>
      <c r="G402" s="8">
        <v>240010</v>
      </c>
      <c r="H402" s="9">
        <v>18.788</v>
      </c>
      <c r="I402" s="10">
        <v>4</v>
      </c>
      <c r="J402" s="10" t="s">
        <v>405</v>
      </c>
      <c r="K402" s="11">
        <v>41872</v>
      </c>
      <c r="L402" s="12" t="s">
        <v>409</v>
      </c>
      <c r="M402" s="34">
        <v>2.4083299999999999</v>
      </c>
      <c r="N402" s="29">
        <v>6.6903300000000003</v>
      </c>
      <c r="O402" s="29">
        <v>1.1855</v>
      </c>
      <c r="P402" s="29">
        <v>0</v>
      </c>
      <c r="Q402" s="29">
        <v>0</v>
      </c>
      <c r="R402" s="29">
        <f t="shared" si="24"/>
        <v>0</v>
      </c>
      <c r="S402" s="29">
        <v>43.68</v>
      </c>
      <c r="T402" s="29">
        <f t="shared" si="25"/>
        <v>6.642537790078773E-2</v>
      </c>
      <c r="U402" s="29">
        <v>653.54999999999995</v>
      </c>
      <c r="V402" s="29">
        <f t="shared" si="26"/>
        <v>0.99387146811034388</v>
      </c>
      <c r="W402" s="29">
        <v>0</v>
      </c>
      <c r="X402" s="29">
        <f t="shared" si="27"/>
        <v>0</v>
      </c>
      <c r="Y402" s="15"/>
      <c r="Z402" s="16" t="e">
        <f>#REF!/1000</f>
        <v>#REF!</v>
      </c>
      <c r="AA402" s="16" t="e">
        <f>#REF!/1000</f>
        <v>#REF!</v>
      </c>
      <c r="AB402" s="16" t="e">
        <f>#REF!/1000</f>
        <v>#REF!</v>
      </c>
      <c r="AC402" s="16" t="e">
        <f>#REF!/1000</f>
        <v>#REF!</v>
      </c>
      <c r="AE402" s="18" t="e">
        <f>#REF!/1000</f>
        <v>#REF!</v>
      </c>
      <c r="AF402" s="18" t="e">
        <f>#REF!/1000</f>
        <v>#REF!</v>
      </c>
      <c r="AG402" s="18" t="e">
        <f>#REF!/1000</f>
        <v>#REF!</v>
      </c>
      <c r="AH402" s="18" t="e">
        <f>#REF!/1000</f>
        <v>#REF!</v>
      </c>
    </row>
    <row r="403" spans="1:34" s="17" customFormat="1">
      <c r="A403" s="7" t="s">
        <v>457</v>
      </c>
      <c r="B403" s="7">
        <v>614</v>
      </c>
      <c r="C403" s="7">
        <v>304</v>
      </c>
      <c r="D403" s="7">
        <v>502</v>
      </c>
      <c r="E403" s="7" t="s">
        <v>239</v>
      </c>
      <c r="F403" s="8">
        <v>268015</v>
      </c>
      <c r="G403" s="8">
        <v>297015</v>
      </c>
      <c r="H403" s="9">
        <v>29</v>
      </c>
      <c r="I403" s="10">
        <v>4</v>
      </c>
      <c r="J403" s="10" t="s">
        <v>405</v>
      </c>
      <c r="K403" s="11">
        <v>41872</v>
      </c>
      <c r="L403" s="12" t="s">
        <v>409</v>
      </c>
      <c r="M403" s="34">
        <v>1.9652000000000001</v>
      </c>
      <c r="N403" s="29">
        <v>4.6130000000000004</v>
      </c>
      <c r="O403" s="29">
        <v>1.1574500000000001</v>
      </c>
      <c r="P403" s="29">
        <v>10.27</v>
      </c>
      <c r="Q403" s="29">
        <v>5.49</v>
      </c>
      <c r="R403" s="29">
        <f t="shared" si="24"/>
        <v>1.2822660098522169E-2</v>
      </c>
      <c r="S403" s="29">
        <v>0</v>
      </c>
      <c r="T403" s="29">
        <f t="shared" si="25"/>
        <v>0</v>
      </c>
      <c r="U403" s="29">
        <v>61.2</v>
      </c>
      <c r="V403" s="29">
        <f t="shared" si="26"/>
        <v>6.0295566502463059E-2</v>
      </c>
      <c r="W403" s="29">
        <v>0</v>
      </c>
      <c r="X403" s="29">
        <f t="shared" si="27"/>
        <v>0</v>
      </c>
      <c r="Y403" s="15"/>
      <c r="Z403" s="16" t="e">
        <f>#REF!/1000</f>
        <v>#REF!</v>
      </c>
      <c r="AA403" s="16" t="e">
        <f>#REF!/1000</f>
        <v>#REF!</v>
      </c>
      <c r="AB403" s="16" t="e">
        <f>#REF!/1000</f>
        <v>#REF!</v>
      </c>
      <c r="AC403" s="16" t="e">
        <f>#REF!/1000</f>
        <v>#REF!</v>
      </c>
      <c r="AE403" s="18" t="e">
        <f>#REF!/1000</f>
        <v>#REF!</v>
      </c>
      <c r="AF403" s="18" t="e">
        <f>#REF!/1000</f>
        <v>#REF!</v>
      </c>
      <c r="AG403" s="18" t="e">
        <f>#REF!/1000</f>
        <v>#REF!</v>
      </c>
      <c r="AH403" s="18" t="e">
        <f>#REF!/1000</f>
        <v>#REF!</v>
      </c>
    </row>
    <row r="404" spans="1:34" s="17" customFormat="1">
      <c r="A404" s="7" t="s">
        <v>457</v>
      </c>
      <c r="B404" s="7">
        <v>614</v>
      </c>
      <c r="C404" s="7">
        <v>304</v>
      </c>
      <c r="D404" s="7">
        <v>502</v>
      </c>
      <c r="E404" s="7" t="s">
        <v>239</v>
      </c>
      <c r="F404" s="8">
        <v>297015</v>
      </c>
      <c r="G404" s="8">
        <v>268015</v>
      </c>
      <c r="H404" s="9">
        <v>29</v>
      </c>
      <c r="I404" s="10">
        <v>4</v>
      </c>
      <c r="J404" s="10" t="s">
        <v>406</v>
      </c>
      <c r="K404" s="11">
        <v>41873</v>
      </c>
      <c r="L404" s="12" t="s">
        <v>409</v>
      </c>
      <c r="M404" s="34">
        <v>1.8387899999999999</v>
      </c>
      <c r="N404" s="29">
        <v>6.5473299999999997</v>
      </c>
      <c r="O404" s="29">
        <v>1.16812</v>
      </c>
      <c r="P404" s="29">
        <v>29.09</v>
      </c>
      <c r="Q404" s="29">
        <v>217.95</v>
      </c>
      <c r="R404" s="29">
        <f t="shared" si="24"/>
        <v>0.13602463054187192</v>
      </c>
      <c r="S404" s="29">
        <v>8.8699999999999992</v>
      </c>
      <c r="T404" s="29">
        <f t="shared" si="25"/>
        <v>8.7389162561576344E-3</v>
      </c>
      <c r="U404" s="29">
        <v>170.29</v>
      </c>
      <c r="V404" s="29">
        <f t="shared" si="26"/>
        <v>0.16777339901477833</v>
      </c>
      <c r="W404" s="29">
        <v>0</v>
      </c>
      <c r="X404" s="29">
        <f t="shared" si="27"/>
        <v>0</v>
      </c>
      <c r="Y404" s="15"/>
      <c r="Z404" s="16" t="e">
        <f>#REF!/1000</f>
        <v>#REF!</v>
      </c>
      <c r="AA404" s="16" t="e">
        <f>#REF!/1000</f>
        <v>#REF!</v>
      </c>
      <c r="AB404" s="16" t="e">
        <f>#REF!/1000</f>
        <v>#REF!</v>
      </c>
      <c r="AC404" s="16" t="e">
        <f>#REF!/1000</f>
        <v>#REF!</v>
      </c>
      <c r="AE404" s="18" t="e">
        <f>#REF!/1000</f>
        <v>#REF!</v>
      </c>
      <c r="AF404" s="18" t="e">
        <f>#REF!/1000</f>
        <v>#REF!</v>
      </c>
      <c r="AG404" s="18" t="e">
        <f>#REF!/1000</f>
        <v>#REF!</v>
      </c>
      <c r="AH404" s="18" t="e">
        <f>#REF!/1000</f>
        <v>#REF!</v>
      </c>
    </row>
    <row r="405" spans="1:34" s="17" customFormat="1">
      <c r="A405" s="7" t="s">
        <v>457</v>
      </c>
      <c r="B405" s="7">
        <v>614</v>
      </c>
      <c r="C405" s="7">
        <v>2310</v>
      </c>
      <c r="D405" s="7">
        <v>101</v>
      </c>
      <c r="E405" s="7" t="s">
        <v>494</v>
      </c>
      <c r="F405" s="8">
        <v>0</v>
      </c>
      <c r="G405" s="8">
        <v>12880</v>
      </c>
      <c r="H405" s="9">
        <v>12.88</v>
      </c>
      <c r="I405" s="10">
        <v>4</v>
      </c>
      <c r="J405" s="10" t="s">
        <v>405</v>
      </c>
      <c r="K405" s="11">
        <v>41873</v>
      </c>
      <c r="L405" s="12" t="s">
        <v>409</v>
      </c>
      <c r="M405" s="34">
        <v>1.7832688588007752</v>
      </c>
      <c r="N405" s="29">
        <v>5.7080077369439053</v>
      </c>
      <c r="O405" s="29">
        <v>1.2568471953578317</v>
      </c>
      <c r="P405" s="29">
        <v>0</v>
      </c>
      <c r="Q405" s="29">
        <v>23.919999999999998</v>
      </c>
      <c r="R405" s="29">
        <f t="shared" si="24"/>
        <v>2.6530612244897955E-2</v>
      </c>
      <c r="S405" s="29">
        <v>16.57</v>
      </c>
      <c r="T405" s="29">
        <f t="shared" si="25"/>
        <v>3.6756876663708957E-2</v>
      </c>
      <c r="U405" s="29">
        <v>25.58</v>
      </c>
      <c r="V405" s="29">
        <f t="shared" si="26"/>
        <v>5.6743566992014188E-2</v>
      </c>
      <c r="W405" s="29">
        <v>0</v>
      </c>
      <c r="X405" s="29">
        <f t="shared" si="27"/>
        <v>0</v>
      </c>
      <c r="Y405" s="15" t="s">
        <v>495</v>
      </c>
      <c r="Z405" s="16"/>
      <c r="AA405" s="16"/>
      <c r="AB405" s="16"/>
      <c r="AC405" s="16"/>
      <c r="AE405" s="18"/>
      <c r="AF405" s="18"/>
      <c r="AG405" s="18"/>
      <c r="AH405" s="18"/>
    </row>
    <row r="406" spans="1:34" s="17" customFormat="1">
      <c r="A406" s="7" t="s">
        <v>457</v>
      </c>
      <c r="B406" s="7">
        <v>614</v>
      </c>
      <c r="C406" s="7">
        <v>2310</v>
      </c>
      <c r="D406" s="7">
        <v>101</v>
      </c>
      <c r="E406" s="7" t="s">
        <v>494</v>
      </c>
      <c r="F406" s="8">
        <v>12880</v>
      </c>
      <c r="G406" s="8">
        <v>0</v>
      </c>
      <c r="H406" s="9">
        <v>12.88</v>
      </c>
      <c r="I406" s="10">
        <v>4</v>
      </c>
      <c r="J406" s="10" t="s">
        <v>406</v>
      </c>
      <c r="K406" s="11">
        <v>41873</v>
      </c>
      <c r="L406" s="12" t="s">
        <v>409</v>
      </c>
      <c r="M406" s="34">
        <v>2.1067829457364331</v>
      </c>
      <c r="N406" s="29">
        <v>7.3024418604651116</v>
      </c>
      <c r="O406" s="29">
        <v>1.1995155038759693</v>
      </c>
      <c r="P406" s="29">
        <v>0</v>
      </c>
      <c r="Q406" s="29">
        <v>42.55</v>
      </c>
      <c r="R406" s="29">
        <f t="shared" si="24"/>
        <v>4.7193877551020398E-2</v>
      </c>
      <c r="S406" s="29">
        <v>315.82</v>
      </c>
      <c r="T406" s="29">
        <f t="shared" si="25"/>
        <v>0.70057675244010642</v>
      </c>
      <c r="U406" s="29">
        <v>104.35</v>
      </c>
      <c r="V406" s="29">
        <f t="shared" si="26"/>
        <v>0.23147737355811884</v>
      </c>
      <c r="W406" s="29">
        <v>0</v>
      </c>
      <c r="X406" s="29">
        <f t="shared" si="27"/>
        <v>0</v>
      </c>
      <c r="Y406" s="15" t="s">
        <v>495</v>
      </c>
      <c r="Z406" s="16"/>
      <c r="AA406" s="16"/>
      <c r="AB406" s="16"/>
      <c r="AC406" s="16"/>
      <c r="AE406" s="18"/>
      <c r="AF406" s="18"/>
      <c r="AG406" s="18"/>
      <c r="AH406" s="18"/>
    </row>
    <row r="407" spans="1:34" s="17" customFormat="1">
      <c r="A407" s="7" t="s">
        <v>457</v>
      </c>
      <c r="B407" s="7">
        <v>614</v>
      </c>
      <c r="C407" s="7">
        <v>2426</v>
      </c>
      <c r="D407" s="7">
        <v>100</v>
      </c>
      <c r="E407" s="7" t="s">
        <v>240</v>
      </c>
      <c r="F407" s="8">
        <v>500</v>
      </c>
      <c r="G407" s="8">
        <v>0</v>
      </c>
      <c r="H407" s="9">
        <v>0.5</v>
      </c>
      <c r="I407" s="10">
        <v>4</v>
      </c>
      <c r="J407" s="10" t="s">
        <v>406</v>
      </c>
      <c r="K407" s="11">
        <v>41873</v>
      </c>
      <c r="L407" s="12" t="s">
        <v>409</v>
      </c>
      <c r="M407" s="34">
        <v>1.7836399999999999</v>
      </c>
      <c r="N407" s="29">
        <v>6.26</v>
      </c>
      <c r="O407" s="29">
        <v>1.0668200000000001</v>
      </c>
      <c r="P407" s="29">
        <v>0</v>
      </c>
      <c r="Q407" s="29">
        <v>0</v>
      </c>
      <c r="R407" s="29">
        <f t="shared" si="24"/>
        <v>0</v>
      </c>
      <c r="S407" s="29">
        <v>0</v>
      </c>
      <c r="T407" s="29">
        <f t="shared" si="25"/>
        <v>0</v>
      </c>
      <c r="U407" s="29">
        <v>2.29</v>
      </c>
      <c r="V407" s="29">
        <f t="shared" si="26"/>
        <v>0.13085714285714287</v>
      </c>
      <c r="W407" s="29">
        <v>0</v>
      </c>
      <c r="X407" s="29">
        <f t="shared" si="27"/>
        <v>0</v>
      </c>
      <c r="Y407" s="15"/>
      <c r="Z407" s="16" t="e">
        <f>#REF!/1000</f>
        <v>#REF!</v>
      </c>
      <c r="AA407" s="16" t="e">
        <f>#REF!/1000</f>
        <v>#REF!</v>
      </c>
      <c r="AB407" s="16" t="e">
        <f>#REF!/1000</f>
        <v>#REF!</v>
      </c>
      <c r="AC407" s="16" t="e">
        <f>#REF!/1000</f>
        <v>#REF!</v>
      </c>
      <c r="AE407" s="18" t="e">
        <f>#REF!/1000</f>
        <v>#REF!</v>
      </c>
      <c r="AF407" s="18" t="e">
        <f>#REF!/1000</f>
        <v>#REF!</v>
      </c>
      <c r="AG407" s="18" t="e">
        <f>#REF!/1000</f>
        <v>#REF!</v>
      </c>
      <c r="AH407" s="18" t="e">
        <f>#REF!/1000</f>
        <v>#REF!</v>
      </c>
    </row>
    <row r="408" spans="1:34" s="17" customFormat="1">
      <c r="A408" s="7" t="s">
        <v>457</v>
      </c>
      <c r="B408" s="7">
        <v>614</v>
      </c>
      <c r="C408" s="7">
        <v>2426</v>
      </c>
      <c r="D408" s="7">
        <v>100</v>
      </c>
      <c r="E408" s="7" t="s">
        <v>240</v>
      </c>
      <c r="F408" s="8">
        <v>0</v>
      </c>
      <c r="G408" s="8">
        <v>500</v>
      </c>
      <c r="H408" s="9">
        <v>0.5</v>
      </c>
      <c r="I408" s="10">
        <v>4</v>
      </c>
      <c r="J408" s="10" t="s">
        <v>405</v>
      </c>
      <c r="K408" s="11">
        <v>41873</v>
      </c>
      <c r="L408" s="12" t="s">
        <v>409</v>
      </c>
      <c r="M408" s="34">
        <v>1.9794700000000001</v>
      </c>
      <c r="N408" s="29">
        <v>0</v>
      </c>
      <c r="O408" s="29">
        <v>1.09579</v>
      </c>
      <c r="P408" s="29">
        <v>0</v>
      </c>
      <c r="Q408" s="29">
        <v>0</v>
      </c>
      <c r="R408" s="29">
        <f t="shared" si="24"/>
        <v>0</v>
      </c>
      <c r="S408" s="29">
        <v>9.7200000000000006</v>
      </c>
      <c r="T408" s="29">
        <f t="shared" si="25"/>
        <v>0.55542857142857149</v>
      </c>
      <c r="U408" s="29">
        <v>0</v>
      </c>
      <c r="V408" s="29">
        <f t="shared" si="26"/>
        <v>0</v>
      </c>
      <c r="W408" s="29">
        <v>0</v>
      </c>
      <c r="X408" s="29">
        <f t="shared" si="27"/>
        <v>0</v>
      </c>
      <c r="Y408" s="15"/>
      <c r="Z408" s="16" t="e">
        <f>#REF!/1000</f>
        <v>#REF!</v>
      </c>
      <c r="AA408" s="16" t="e">
        <f>#REF!/1000</f>
        <v>#REF!</v>
      </c>
      <c r="AB408" s="16" t="e">
        <f>#REF!/1000</f>
        <v>#REF!</v>
      </c>
      <c r="AC408" s="16" t="e">
        <f>#REF!/1000</f>
        <v>#REF!</v>
      </c>
      <c r="AE408" s="18" t="e">
        <f>#REF!/1000</f>
        <v>#REF!</v>
      </c>
      <c r="AF408" s="18" t="e">
        <f>#REF!/1000</f>
        <v>#REF!</v>
      </c>
      <c r="AG408" s="18" t="e">
        <f>#REF!/1000</f>
        <v>#REF!</v>
      </c>
      <c r="AH408" s="18" t="e">
        <f>#REF!/1000</f>
        <v>#REF!</v>
      </c>
    </row>
    <row r="409" spans="1:34" s="17" customFormat="1">
      <c r="A409" s="7" t="s">
        <v>457</v>
      </c>
      <c r="B409" s="7">
        <v>614</v>
      </c>
      <c r="C409" s="7">
        <v>2463</v>
      </c>
      <c r="D409" s="7">
        <v>100</v>
      </c>
      <c r="E409" s="7" t="s">
        <v>241</v>
      </c>
      <c r="F409" s="8">
        <v>150</v>
      </c>
      <c r="G409" s="8">
        <v>0</v>
      </c>
      <c r="H409" s="9">
        <v>0.15</v>
      </c>
      <c r="I409" s="10">
        <v>4</v>
      </c>
      <c r="J409" s="10" t="s">
        <v>406</v>
      </c>
      <c r="K409" s="11">
        <v>41872</v>
      </c>
      <c r="L409" s="12" t="s">
        <v>409</v>
      </c>
      <c r="M409" s="34">
        <v>3.6866699999999999</v>
      </c>
      <c r="N409" s="29">
        <v>5.4820000000000002</v>
      </c>
      <c r="O409" s="29">
        <v>1.286</v>
      </c>
      <c r="P409" s="29">
        <v>18.690000000000001</v>
      </c>
      <c r="Q409" s="29">
        <v>15.36</v>
      </c>
      <c r="R409" s="29">
        <f t="shared" si="24"/>
        <v>5.0228571428571431</v>
      </c>
      <c r="S409" s="29">
        <v>0</v>
      </c>
      <c r="T409" s="29">
        <f t="shared" si="25"/>
        <v>0</v>
      </c>
      <c r="U409" s="29">
        <v>0</v>
      </c>
      <c r="V409" s="29">
        <f t="shared" si="26"/>
        <v>0</v>
      </c>
      <c r="W409" s="29">
        <v>0</v>
      </c>
      <c r="X409" s="29">
        <f t="shared" si="27"/>
        <v>0</v>
      </c>
      <c r="Y409" s="15"/>
      <c r="Z409" s="16" t="e">
        <f>#REF!/1000</f>
        <v>#REF!</v>
      </c>
      <c r="AA409" s="16" t="e">
        <f>#REF!/1000</f>
        <v>#REF!</v>
      </c>
      <c r="AB409" s="16" t="e">
        <f>#REF!/1000</f>
        <v>#REF!</v>
      </c>
      <c r="AC409" s="16" t="e">
        <f>#REF!/1000</f>
        <v>#REF!</v>
      </c>
      <c r="AE409" s="18" t="e">
        <f>#REF!/1000</f>
        <v>#REF!</v>
      </c>
      <c r="AF409" s="18" t="e">
        <f>#REF!/1000</f>
        <v>#REF!</v>
      </c>
      <c r="AG409" s="18" t="e">
        <f>#REF!/1000</f>
        <v>#REF!</v>
      </c>
      <c r="AH409" s="18" t="e">
        <f>#REF!/1000</f>
        <v>#REF!</v>
      </c>
    </row>
    <row r="410" spans="1:34" s="17" customFormat="1">
      <c r="A410" s="7" t="s">
        <v>457</v>
      </c>
      <c r="B410" s="7">
        <v>614</v>
      </c>
      <c r="C410" s="7">
        <v>2463</v>
      </c>
      <c r="D410" s="7">
        <v>100</v>
      </c>
      <c r="E410" s="7" t="s">
        <v>241</v>
      </c>
      <c r="F410" s="8">
        <v>0</v>
      </c>
      <c r="G410" s="8">
        <v>150</v>
      </c>
      <c r="H410" s="9">
        <v>0.15</v>
      </c>
      <c r="I410" s="10">
        <v>4</v>
      </c>
      <c r="J410" s="10" t="s">
        <v>405</v>
      </c>
      <c r="K410" s="11">
        <v>41872</v>
      </c>
      <c r="L410" s="12" t="s">
        <v>409</v>
      </c>
      <c r="M410" s="34">
        <v>3.81833</v>
      </c>
      <c r="N410" s="29">
        <v>3.59</v>
      </c>
      <c r="O410" s="29">
        <v>0.91916699999999996</v>
      </c>
      <c r="P410" s="29">
        <v>0</v>
      </c>
      <c r="Q410" s="29">
        <v>0</v>
      </c>
      <c r="R410" s="29">
        <f t="shared" si="24"/>
        <v>0</v>
      </c>
      <c r="S410" s="29">
        <v>5.25</v>
      </c>
      <c r="T410" s="29">
        <f t="shared" si="25"/>
        <v>1</v>
      </c>
      <c r="U410" s="29">
        <v>0</v>
      </c>
      <c r="V410" s="29">
        <f t="shared" si="26"/>
        <v>0</v>
      </c>
      <c r="W410" s="29">
        <v>0</v>
      </c>
      <c r="X410" s="29">
        <f t="shared" si="27"/>
        <v>0</v>
      </c>
      <c r="Y410" s="15"/>
      <c r="Z410" s="16" t="e">
        <f>#REF!/1000</f>
        <v>#REF!</v>
      </c>
      <c r="AA410" s="16" t="e">
        <f>#REF!/1000</f>
        <v>#REF!</v>
      </c>
      <c r="AB410" s="16" t="e">
        <f>#REF!/1000</f>
        <v>#REF!</v>
      </c>
      <c r="AC410" s="16" t="e">
        <f>#REF!/1000</f>
        <v>#REF!</v>
      </c>
      <c r="AE410" s="18" t="e">
        <f>#REF!/1000</f>
        <v>#REF!</v>
      </c>
      <c r="AF410" s="18" t="e">
        <f>#REF!/1000</f>
        <v>#REF!</v>
      </c>
      <c r="AG410" s="18" t="e">
        <f>#REF!/1000</f>
        <v>#REF!</v>
      </c>
      <c r="AH410" s="18" t="e">
        <f>#REF!/1000</f>
        <v>#REF!</v>
      </c>
    </row>
    <row r="411" spans="1:34" s="17" customFormat="1">
      <c r="A411" s="7" t="s">
        <v>439</v>
      </c>
      <c r="B411" s="7">
        <v>617</v>
      </c>
      <c r="C411" s="7">
        <v>24</v>
      </c>
      <c r="D411" s="7">
        <v>301</v>
      </c>
      <c r="E411" s="7" t="s">
        <v>242</v>
      </c>
      <c r="F411" s="8">
        <v>95147</v>
      </c>
      <c r="G411" s="8">
        <v>86431</v>
      </c>
      <c r="H411" s="9">
        <v>8.7159999999999993</v>
      </c>
      <c r="I411" s="10">
        <v>4</v>
      </c>
      <c r="J411" s="10" t="s">
        <v>406</v>
      </c>
      <c r="K411" s="11">
        <v>41878</v>
      </c>
      <c r="L411" s="12" t="s">
        <v>409</v>
      </c>
      <c r="M411" s="34">
        <v>2.02352</v>
      </c>
      <c r="N411" s="29">
        <v>3.0949900000000001</v>
      </c>
      <c r="O411" s="29">
        <v>1.3669500000000001</v>
      </c>
      <c r="P411" s="29">
        <v>85.19</v>
      </c>
      <c r="Q411" s="29">
        <v>0</v>
      </c>
      <c r="R411" s="29">
        <f t="shared" si="24"/>
        <v>0.27925653969710879</v>
      </c>
      <c r="S411" s="29">
        <v>2007.19</v>
      </c>
      <c r="T411" s="29">
        <f t="shared" si="25"/>
        <v>6.5796564610240624</v>
      </c>
      <c r="U411" s="29">
        <v>0</v>
      </c>
      <c r="V411" s="29">
        <f t="shared" si="26"/>
        <v>0</v>
      </c>
      <c r="W411" s="29">
        <v>0</v>
      </c>
      <c r="X411" s="29">
        <f t="shared" si="27"/>
        <v>0</v>
      </c>
      <c r="Y411" s="15"/>
      <c r="Z411" s="16" t="e">
        <f>#REF!/1000</f>
        <v>#REF!</v>
      </c>
      <c r="AA411" s="16" t="e">
        <f>#REF!/1000</f>
        <v>#REF!</v>
      </c>
      <c r="AB411" s="16" t="e">
        <f>#REF!/1000</f>
        <v>#REF!</v>
      </c>
      <c r="AC411" s="16" t="e">
        <f>#REF!/1000</f>
        <v>#REF!</v>
      </c>
      <c r="AE411" s="18" t="e">
        <f>#REF!/1000</f>
        <v>#REF!</v>
      </c>
      <c r="AF411" s="18" t="e">
        <f>#REF!/1000</f>
        <v>#REF!</v>
      </c>
      <c r="AG411" s="18" t="e">
        <f>#REF!/1000</f>
        <v>#REF!</v>
      </c>
      <c r="AH411" s="18" t="e">
        <f>#REF!/1000</f>
        <v>#REF!</v>
      </c>
    </row>
    <row r="412" spans="1:34" s="17" customFormat="1">
      <c r="A412" s="7" t="s">
        <v>439</v>
      </c>
      <c r="B412" s="7">
        <v>617</v>
      </c>
      <c r="C412" s="7">
        <v>24</v>
      </c>
      <c r="D412" s="7">
        <v>301</v>
      </c>
      <c r="E412" s="7" t="s">
        <v>242</v>
      </c>
      <c r="F412" s="8">
        <v>86431</v>
      </c>
      <c r="G412" s="8">
        <v>95147</v>
      </c>
      <c r="H412" s="9">
        <v>8.7159999999999993</v>
      </c>
      <c r="I412" s="10">
        <v>4</v>
      </c>
      <c r="J412" s="10" t="s">
        <v>405</v>
      </c>
      <c r="K412" s="11">
        <v>41878</v>
      </c>
      <c r="L412" s="12" t="s">
        <v>409</v>
      </c>
      <c r="M412" s="34">
        <v>3.2317499999999999</v>
      </c>
      <c r="N412" s="29">
        <v>6.5315799999999999</v>
      </c>
      <c r="O412" s="29">
        <v>1.4529799999999999</v>
      </c>
      <c r="P412" s="29">
        <v>0</v>
      </c>
      <c r="Q412" s="29">
        <v>0</v>
      </c>
      <c r="R412" s="29">
        <f t="shared" si="24"/>
        <v>0</v>
      </c>
      <c r="S412" s="29">
        <v>2138</v>
      </c>
      <c r="T412" s="29">
        <f t="shared" si="25"/>
        <v>7.0084573526519378</v>
      </c>
      <c r="U412" s="29">
        <v>705.59</v>
      </c>
      <c r="V412" s="29">
        <f t="shared" si="26"/>
        <v>2.3129548285583166</v>
      </c>
      <c r="W412" s="29">
        <v>0</v>
      </c>
      <c r="X412" s="29">
        <f t="shared" si="27"/>
        <v>0</v>
      </c>
      <c r="Y412" s="15"/>
      <c r="Z412" s="16" t="e">
        <f>#REF!/1000</f>
        <v>#REF!</v>
      </c>
      <c r="AA412" s="16" t="e">
        <f>#REF!/1000</f>
        <v>#REF!</v>
      </c>
      <c r="AB412" s="16" t="e">
        <f>#REF!/1000</f>
        <v>#REF!</v>
      </c>
      <c r="AC412" s="16" t="e">
        <f>#REF!/1000</f>
        <v>#REF!</v>
      </c>
      <c r="AE412" s="18" t="e">
        <f>#REF!/1000</f>
        <v>#REF!</v>
      </c>
      <c r="AF412" s="18" t="e">
        <f>#REF!/1000</f>
        <v>#REF!</v>
      </c>
      <c r="AG412" s="18" t="e">
        <f>#REF!/1000</f>
        <v>#REF!</v>
      </c>
      <c r="AH412" s="18" t="e">
        <f>#REF!/1000</f>
        <v>#REF!</v>
      </c>
    </row>
    <row r="413" spans="1:34" s="28" customFormat="1">
      <c r="A413" s="19" t="s">
        <v>439</v>
      </c>
      <c r="B413" s="19">
        <v>617</v>
      </c>
      <c r="C413" s="19">
        <v>24</v>
      </c>
      <c r="D413" s="19">
        <v>302</v>
      </c>
      <c r="E413" s="19" t="s">
        <v>243</v>
      </c>
      <c r="F413" s="20">
        <v>120997</v>
      </c>
      <c r="G413" s="20">
        <v>95147</v>
      </c>
      <c r="H413" s="21">
        <v>25.85</v>
      </c>
      <c r="I413" s="22">
        <v>4</v>
      </c>
      <c r="J413" s="22" t="s">
        <v>406</v>
      </c>
      <c r="K413" s="23">
        <v>41878</v>
      </c>
      <c r="L413" s="24" t="s">
        <v>409</v>
      </c>
      <c r="M413" s="39">
        <v>1.8016700000000001</v>
      </c>
      <c r="N413" s="47">
        <v>5.0511200000000001</v>
      </c>
      <c r="O413" s="47">
        <v>1.26247</v>
      </c>
      <c r="P413" s="47">
        <v>875.82</v>
      </c>
      <c r="Q413" s="47">
        <v>0</v>
      </c>
      <c r="R413" s="29">
        <f t="shared" si="24"/>
        <v>0.96802431610942241</v>
      </c>
      <c r="S413" s="47">
        <v>8022.34</v>
      </c>
      <c r="T413" s="47">
        <f t="shared" si="25"/>
        <v>8.8669135120198952</v>
      </c>
      <c r="U413" s="47">
        <v>6.9</v>
      </c>
      <c r="V413" s="29">
        <f t="shared" si="26"/>
        <v>7.6264161370544342E-3</v>
      </c>
      <c r="W413" s="47">
        <v>0</v>
      </c>
      <c r="X413" s="29">
        <f t="shared" si="27"/>
        <v>0</v>
      </c>
      <c r="Y413" s="26"/>
      <c r="Z413" s="27" t="e">
        <f>#REF!/1000</f>
        <v>#REF!</v>
      </c>
      <c r="AA413" s="27" t="e">
        <f>#REF!/1000</f>
        <v>#REF!</v>
      </c>
      <c r="AB413" s="27" t="e">
        <f>#REF!/1000</f>
        <v>#REF!</v>
      </c>
      <c r="AC413" s="27" t="e">
        <f>#REF!/1000</f>
        <v>#REF!</v>
      </c>
      <c r="AE413" s="18" t="e">
        <f>#REF!/1000</f>
        <v>#REF!</v>
      </c>
      <c r="AF413" s="18" t="e">
        <f>#REF!/1000</f>
        <v>#REF!</v>
      </c>
      <c r="AG413" s="18" t="e">
        <f>#REF!/1000</f>
        <v>#REF!</v>
      </c>
      <c r="AH413" s="18" t="e">
        <f>#REF!/1000</f>
        <v>#REF!</v>
      </c>
    </row>
    <row r="414" spans="1:34" s="28" customFormat="1">
      <c r="A414" s="19" t="s">
        <v>439</v>
      </c>
      <c r="B414" s="19">
        <v>617</v>
      </c>
      <c r="C414" s="19">
        <v>24</v>
      </c>
      <c r="D414" s="19">
        <v>302</v>
      </c>
      <c r="E414" s="19" t="s">
        <v>243</v>
      </c>
      <c r="F414" s="20">
        <v>95147</v>
      </c>
      <c r="G414" s="20">
        <v>120997</v>
      </c>
      <c r="H414" s="21">
        <v>25.85</v>
      </c>
      <c r="I414" s="22">
        <v>4</v>
      </c>
      <c r="J414" s="22" t="s">
        <v>405</v>
      </c>
      <c r="K414" s="23">
        <v>41878</v>
      </c>
      <c r="L414" s="24" t="s">
        <v>409</v>
      </c>
      <c r="M414" s="39">
        <v>3.6698</v>
      </c>
      <c r="N414" s="47">
        <v>6.2680100000000003</v>
      </c>
      <c r="O414" s="47">
        <v>1.2421599999999999</v>
      </c>
      <c r="P414" s="47">
        <v>0</v>
      </c>
      <c r="Q414" s="47">
        <v>0</v>
      </c>
      <c r="R414" s="29">
        <f t="shared" si="24"/>
        <v>0</v>
      </c>
      <c r="S414" s="47">
        <v>299.06</v>
      </c>
      <c r="T414" s="47">
        <f t="shared" si="25"/>
        <v>0.33054434926775345</v>
      </c>
      <c r="U414" s="47">
        <v>2457.09</v>
      </c>
      <c r="V414" s="29">
        <f t="shared" si="26"/>
        <v>2.7157667864050841</v>
      </c>
      <c r="W414" s="47">
        <v>1</v>
      </c>
      <c r="X414" s="29">
        <f t="shared" si="27"/>
        <v>1.1052777010223816E-3</v>
      </c>
      <c r="Y414" s="26"/>
      <c r="Z414" s="27" t="e">
        <f>#REF!/1000</f>
        <v>#REF!</v>
      </c>
      <c r="AA414" s="27" t="e">
        <f>#REF!/1000</f>
        <v>#REF!</v>
      </c>
      <c r="AB414" s="27" t="e">
        <f>#REF!/1000</f>
        <v>#REF!</v>
      </c>
      <c r="AC414" s="27" t="e">
        <f>#REF!/1000</f>
        <v>#REF!</v>
      </c>
      <c r="AE414" s="18" t="e">
        <f>#REF!/1000</f>
        <v>#REF!</v>
      </c>
      <c r="AF414" s="18" t="e">
        <f>#REF!/1000</f>
        <v>#REF!</v>
      </c>
      <c r="AG414" s="18" t="e">
        <f>#REF!/1000</f>
        <v>#REF!</v>
      </c>
      <c r="AH414" s="18" t="e">
        <f>#REF!/1000</f>
        <v>#REF!</v>
      </c>
    </row>
    <row r="415" spans="1:34" s="28" customFormat="1">
      <c r="A415" s="19" t="s">
        <v>439</v>
      </c>
      <c r="B415" s="19">
        <v>617</v>
      </c>
      <c r="C415" s="19">
        <v>24</v>
      </c>
      <c r="D415" s="19">
        <v>303</v>
      </c>
      <c r="E415" s="19" t="s">
        <v>244</v>
      </c>
      <c r="F415" s="20">
        <v>131111</v>
      </c>
      <c r="G415" s="20">
        <v>120997</v>
      </c>
      <c r="H415" s="21">
        <v>10.114000000000001</v>
      </c>
      <c r="I415" s="22">
        <v>4</v>
      </c>
      <c r="J415" s="22" t="s">
        <v>406</v>
      </c>
      <c r="K415" s="23">
        <v>41878</v>
      </c>
      <c r="L415" s="24" t="s">
        <v>409</v>
      </c>
      <c r="M415" s="39">
        <v>2.8242799999999999</v>
      </c>
      <c r="N415" s="47">
        <v>4.4219400000000002</v>
      </c>
      <c r="O415" s="47">
        <v>1.11818</v>
      </c>
      <c r="P415" s="47">
        <v>0</v>
      </c>
      <c r="Q415" s="47">
        <v>165.11</v>
      </c>
      <c r="R415" s="29">
        <f t="shared" si="24"/>
        <v>0.23321280262154301</v>
      </c>
      <c r="S415" s="47">
        <v>177.51</v>
      </c>
      <c r="T415" s="47">
        <f t="shared" si="25"/>
        <v>0.50145484335715695</v>
      </c>
      <c r="U415" s="47">
        <v>0</v>
      </c>
      <c r="V415" s="29">
        <f t="shared" si="26"/>
        <v>0</v>
      </c>
      <c r="W415" s="47">
        <v>0</v>
      </c>
      <c r="X415" s="29">
        <f t="shared" si="27"/>
        <v>0</v>
      </c>
      <c r="Y415" s="26"/>
      <c r="Z415" s="27" t="e">
        <f>#REF!/1000</f>
        <v>#REF!</v>
      </c>
      <c r="AA415" s="27" t="e">
        <f>#REF!/1000</f>
        <v>#REF!</v>
      </c>
      <c r="AB415" s="27" t="e">
        <f>#REF!/1000</f>
        <v>#REF!</v>
      </c>
      <c r="AC415" s="27" t="e">
        <f>#REF!/1000</f>
        <v>#REF!</v>
      </c>
      <c r="AE415" s="18" t="e">
        <f>#REF!/1000</f>
        <v>#REF!</v>
      </c>
      <c r="AF415" s="18" t="e">
        <f>#REF!/1000</f>
        <v>#REF!</v>
      </c>
      <c r="AG415" s="18" t="e">
        <f>#REF!/1000</f>
        <v>#REF!</v>
      </c>
      <c r="AH415" s="18" t="e">
        <f>#REF!/1000</f>
        <v>#REF!</v>
      </c>
    </row>
    <row r="416" spans="1:34" s="28" customFormat="1">
      <c r="A416" s="19" t="s">
        <v>439</v>
      </c>
      <c r="B416" s="19">
        <v>617</v>
      </c>
      <c r="C416" s="19">
        <v>24</v>
      </c>
      <c r="D416" s="19">
        <v>303</v>
      </c>
      <c r="E416" s="19" t="s">
        <v>244</v>
      </c>
      <c r="F416" s="20">
        <v>120997</v>
      </c>
      <c r="G416" s="20">
        <v>131111</v>
      </c>
      <c r="H416" s="21">
        <v>10.114000000000001</v>
      </c>
      <c r="I416" s="22">
        <v>4</v>
      </c>
      <c r="J416" s="22" t="s">
        <v>405</v>
      </c>
      <c r="K416" s="23">
        <v>41878</v>
      </c>
      <c r="L416" s="24" t="s">
        <v>409</v>
      </c>
      <c r="M416" s="39">
        <v>3.6876199999999999</v>
      </c>
      <c r="N416" s="47">
        <v>6.1105499999999999</v>
      </c>
      <c r="O416" s="47">
        <v>1.1045199999999999</v>
      </c>
      <c r="P416" s="47">
        <v>0</v>
      </c>
      <c r="Q416" s="47">
        <v>660.92</v>
      </c>
      <c r="R416" s="29">
        <f t="shared" si="24"/>
        <v>0.9335291957399926</v>
      </c>
      <c r="S416" s="47">
        <v>481.45</v>
      </c>
      <c r="T416" s="47">
        <f t="shared" si="25"/>
        <v>1.3600666685499589</v>
      </c>
      <c r="U416" s="47">
        <v>0</v>
      </c>
      <c r="V416" s="29">
        <f t="shared" si="26"/>
        <v>0</v>
      </c>
      <c r="W416" s="47">
        <v>0</v>
      </c>
      <c r="X416" s="29">
        <f t="shared" si="27"/>
        <v>0</v>
      </c>
      <c r="Y416" s="26"/>
      <c r="Z416" s="27" t="e">
        <f>#REF!/1000</f>
        <v>#REF!</v>
      </c>
      <c r="AA416" s="27" t="e">
        <f>#REF!/1000</f>
        <v>#REF!</v>
      </c>
      <c r="AB416" s="27" t="e">
        <f>#REF!/1000</f>
        <v>#REF!</v>
      </c>
      <c r="AC416" s="27" t="e">
        <f>#REF!/1000</f>
        <v>#REF!</v>
      </c>
      <c r="AE416" s="18" t="e">
        <f>#REF!/1000</f>
        <v>#REF!</v>
      </c>
      <c r="AF416" s="18" t="e">
        <f>#REF!/1000</f>
        <v>#REF!</v>
      </c>
      <c r="AG416" s="18" t="e">
        <f>#REF!/1000</f>
        <v>#REF!</v>
      </c>
      <c r="AH416" s="18" t="e">
        <f>#REF!/1000</f>
        <v>#REF!</v>
      </c>
    </row>
    <row r="417" spans="1:34" s="28" customFormat="1">
      <c r="A417" s="19" t="s">
        <v>439</v>
      </c>
      <c r="B417" s="19">
        <v>617</v>
      </c>
      <c r="C417" s="19">
        <v>24</v>
      </c>
      <c r="D417" s="19">
        <v>304</v>
      </c>
      <c r="E417" s="19" t="s">
        <v>245</v>
      </c>
      <c r="F417" s="20">
        <v>131111</v>
      </c>
      <c r="G417" s="20">
        <v>155123</v>
      </c>
      <c r="H417" s="21">
        <v>24.012</v>
      </c>
      <c r="I417" s="22">
        <v>2</v>
      </c>
      <c r="J417" s="22" t="s">
        <v>407</v>
      </c>
      <c r="K417" s="23">
        <v>41878</v>
      </c>
      <c r="L417" s="24" t="s">
        <v>409</v>
      </c>
      <c r="M417" s="39">
        <v>2.10046</v>
      </c>
      <c r="N417" s="47">
        <v>5.9726400000000002</v>
      </c>
      <c r="O417" s="47">
        <v>1.05985</v>
      </c>
      <c r="P417" s="47">
        <v>28.94</v>
      </c>
      <c r="Q417" s="47">
        <v>0</v>
      </c>
      <c r="R417" s="29">
        <f t="shared" si="24"/>
        <v>3.4435163370695604E-2</v>
      </c>
      <c r="S417" s="47">
        <v>40.380000000000003</v>
      </c>
      <c r="T417" s="47">
        <f t="shared" si="25"/>
        <v>4.804740486899408E-2</v>
      </c>
      <c r="U417" s="47">
        <v>483</v>
      </c>
      <c r="V417" s="29">
        <f t="shared" si="26"/>
        <v>0.57471264367816088</v>
      </c>
      <c r="W417" s="47">
        <v>0</v>
      </c>
      <c r="X417" s="29">
        <f t="shared" si="27"/>
        <v>0</v>
      </c>
      <c r="Y417" s="26"/>
      <c r="Z417" s="27" t="e">
        <f>#REF!/1000</f>
        <v>#REF!</v>
      </c>
      <c r="AA417" s="27" t="e">
        <f>#REF!/1000</f>
        <v>#REF!</v>
      </c>
      <c r="AB417" s="27" t="e">
        <f>#REF!/1000</f>
        <v>#REF!</v>
      </c>
      <c r="AC417" s="27" t="e">
        <f>#REF!/1000</f>
        <v>#REF!</v>
      </c>
      <c r="AE417" s="18" t="e">
        <f>#REF!/1000</f>
        <v>#REF!</v>
      </c>
      <c r="AF417" s="18" t="e">
        <f>#REF!/1000</f>
        <v>#REF!</v>
      </c>
      <c r="AG417" s="18" t="e">
        <f>#REF!/1000</f>
        <v>#REF!</v>
      </c>
      <c r="AH417" s="18" t="e">
        <f>#REF!/1000</f>
        <v>#REF!</v>
      </c>
    </row>
    <row r="418" spans="1:34" s="28" customFormat="1">
      <c r="A418" s="19" t="s">
        <v>439</v>
      </c>
      <c r="B418" s="19">
        <v>617</v>
      </c>
      <c r="C418" s="19">
        <v>24</v>
      </c>
      <c r="D418" s="19">
        <v>305</v>
      </c>
      <c r="E418" s="19" t="s">
        <v>246</v>
      </c>
      <c r="F418" s="20">
        <v>155123</v>
      </c>
      <c r="G418" s="20">
        <v>171872</v>
      </c>
      <c r="H418" s="21">
        <v>16.748999999999999</v>
      </c>
      <c r="I418" s="22">
        <v>2</v>
      </c>
      <c r="J418" s="22" t="s">
        <v>407</v>
      </c>
      <c r="K418" s="23">
        <v>41878</v>
      </c>
      <c r="L418" s="24" t="s">
        <v>409</v>
      </c>
      <c r="M418" s="39">
        <v>2.2250399999999999</v>
      </c>
      <c r="N418" s="47">
        <v>5.4515399999999996</v>
      </c>
      <c r="O418" s="47">
        <v>1.00417</v>
      </c>
      <c r="P418" s="47">
        <v>0</v>
      </c>
      <c r="Q418" s="47">
        <v>0</v>
      </c>
      <c r="R418" s="29">
        <f t="shared" si="24"/>
        <v>0</v>
      </c>
      <c r="S418" s="47">
        <v>0.61</v>
      </c>
      <c r="T418" s="47">
        <f t="shared" si="25"/>
        <v>1.0405738508908846E-3</v>
      </c>
      <c r="U418" s="47">
        <v>46.39</v>
      </c>
      <c r="V418" s="29">
        <f t="shared" si="26"/>
        <v>7.9134788430865813E-2</v>
      </c>
      <c r="W418" s="47">
        <v>0</v>
      </c>
      <c r="X418" s="29">
        <f t="shared" si="27"/>
        <v>0</v>
      </c>
      <c r="Y418" s="26"/>
      <c r="Z418" s="27" t="e">
        <f>#REF!/1000</f>
        <v>#REF!</v>
      </c>
      <c r="AA418" s="27" t="e">
        <f>#REF!/1000</f>
        <v>#REF!</v>
      </c>
      <c r="AB418" s="27" t="e">
        <f>#REF!/1000</f>
        <v>#REF!</v>
      </c>
      <c r="AC418" s="27" t="e">
        <f>#REF!/1000</f>
        <v>#REF!</v>
      </c>
      <c r="AE418" s="18" t="e">
        <f>#REF!/1000</f>
        <v>#REF!</v>
      </c>
      <c r="AF418" s="18" t="e">
        <f>#REF!/1000</f>
        <v>#REF!</v>
      </c>
      <c r="AG418" s="18" t="e">
        <f>#REF!/1000</f>
        <v>#REF!</v>
      </c>
      <c r="AH418" s="18" t="e">
        <f>#REF!/1000</f>
        <v>#REF!</v>
      </c>
    </row>
    <row r="419" spans="1:34" s="28" customFormat="1">
      <c r="A419" s="19" t="s">
        <v>439</v>
      </c>
      <c r="B419" s="19">
        <v>617</v>
      </c>
      <c r="C419" s="19">
        <v>226</v>
      </c>
      <c r="D419" s="19">
        <v>203</v>
      </c>
      <c r="E419" s="19" t="s">
        <v>247</v>
      </c>
      <c r="F419" s="20">
        <v>116262</v>
      </c>
      <c r="G419" s="20">
        <v>108098</v>
      </c>
      <c r="H419" s="21">
        <v>8.1639999999999997</v>
      </c>
      <c r="I419" s="22">
        <v>4</v>
      </c>
      <c r="J419" s="22" t="s">
        <v>406</v>
      </c>
      <c r="K419" s="23">
        <v>41876</v>
      </c>
      <c r="L419" s="24" t="s">
        <v>409</v>
      </c>
      <c r="M419" s="39">
        <v>2.2209500000000002</v>
      </c>
      <c r="N419" s="47">
        <v>7.5046600000000003</v>
      </c>
      <c r="O419" s="47">
        <v>1.10189</v>
      </c>
      <c r="P419" s="47">
        <v>3.32</v>
      </c>
      <c r="Q419" s="47">
        <v>0</v>
      </c>
      <c r="R419" s="29">
        <f t="shared" si="24"/>
        <v>1.1618954294113531E-2</v>
      </c>
      <c r="S419" s="47">
        <v>16.63</v>
      </c>
      <c r="T419" s="47">
        <f t="shared" si="25"/>
        <v>5.8199762021418078E-2</v>
      </c>
      <c r="U419" s="47">
        <v>0</v>
      </c>
      <c r="V419" s="29">
        <f t="shared" si="26"/>
        <v>0</v>
      </c>
      <c r="W419" s="47">
        <v>0</v>
      </c>
      <c r="X419" s="29">
        <f t="shared" si="27"/>
        <v>0</v>
      </c>
      <c r="Y419" s="26"/>
      <c r="Z419" s="27" t="e">
        <f>#REF!/1000</f>
        <v>#REF!</v>
      </c>
      <c r="AA419" s="27" t="e">
        <f>#REF!/1000</f>
        <v>#REF!</v>
      </c>
      <c r="AB419" s="27" t="e">
        <f>#REF!/1000</f>
        <v>#REF!</v>
      </c>
      <c r="AC419" s="27" t="e">
        <f>#REF!/1000</f>
        <v>#REF!</v>
      </c>
      <c r="AE419" s="18" t="e">
        <f>#REF!/1000</f>
        <v>#REF!</v>
      </c>
      <c r="AF419" s="18" t="e">
        <f>#REF!/1000</f>
        <v>#REF!</v>
      </c>
      <c r="AG419" s="18" t="e">
        <f>#REF!/1000</f>
        <v>#REF!</v>
      </c>
      <c r="AH419" s="18" t="e">
        <f>#REF!/1000</f>
        <v>#REF!</v>
      </c>
    </row>
    <row r="420" spans="1:34" s="28" customFormat="1">
      <c r="A420" s="19" t="s">
        <v>439</v>
      </c>
      <c r="B420" s="19">
        <v>617</v>
      </c>
      <c r="C420" s="19">
        <v>226</v>
      </c>
      <c r="D420" s="19">
        <v>203</v>
      </c>
      <c r="E420" s="19" t="s">
        <v>247</v>
      </c>
      <c r="F420" s="20">
        <v>108098</v>
      </c>
      <c r="G420" s="20">
        <v>116262</v>
      </c>
      <c r="H420" s="21">
        <v>8.1639999999999997</v>
      </c>
      <c r="I420" s="22">
        <v>4</v>
      </c>
      <c r="J420" s="22" t="s">
        <v>405</v>
      </c>
      <c r="K420" s="23">
        <v>41876</v>
      </c>
      <c r="L420" s="24" t="s">
        <v>409</v>
      </c>
      <c r="M420" s="39">
        <v>2.2985600000000002</v>
      </c>
      <c r="N420" s="47">
        <v>6.9315300000000004</v>
      </c>
      <c r="O420" s="47">
        <v>1.1315</v>
      </c>
      <c r="P420" s="47">
        <v>2.88</v>
      </c>
      <c r="Q420" s="47">
        <v>0</v>
      </c>
      <c r="R420" s="29">
        <f t="shared" si="24"/>
        <v>1.0079092881640654E-2</v>
      </c>
      <c r="S420" s="47">
        <v>65.13</v>
      </c>
      <c r="T420" s="47">
        <f t="shared" si="25"/>
        <v>0.22793448589626936</v>
      </c>
      <c r="U420" s="47">
        <v>0</v>
      </c>
      <c r="V420" s="29">
        <f t="shared" si="26"/>
        <v>0</v>
      </c>
      <c r="W420" s="47">
        <v>0</v>
      </c>
      <c r="X420" s="29">
        <f t="shared" si="27"/>
        <v>0</v>
      </c>
      <c r="Y420" s="26"/>
      <c r="Z420" s="27" t="e">
        <f>#REF!/1000</f>
        <v>#REF!</v>
      </c>
      <c r="AA420" s="27" t="e">
        <f>#REF!/1000</f>
        <v>#REF!</v>
      </c>
      <c r="AB420" s="27" t="e">
        <f>#REF!/1000</f>
        <v>#REF!</v>
      </c>
      <c r="AC420" s="27" t="e">
        <f>#REF!/1000</f>
        <v>#REF!</v>
      </c>
      <c r="AE420" s="18" t="e">
        <f>#REF!/1000</f>
        <v>#REF!</v>
      </c>
      <c r="AF420" s="18" t="e">
        <f>#REF!/1000</f>
        <v>#REF!</v>
      </c>
      <c r="AG420" s="18" t="e">
        <f>#REF!/1000</f>
        <v>#REF!</v>
      </c>
      <c r="AH420" s="18" t="e">
        <f>#REF!/1000</f>
        <v>#REF!</v>
      </c>
    </row>
    <row r="421" spans="1:34" s="17" customFormat="1" ht="24" customHeight="1">
      <c r="A421" s="7" t="s">
        <v>439</v>
      </c>
      <c r="B421" s="7">
        <v>617</v>
      </c>
      <c r="C421" s="7">
        <v>226</v>
      </c>
      <c r="D421" s="7">
        <v>204</v>
      </c>
      <c r="E421" s="7" t="s">
        <v>248</v>
      </c>
      <c r="F421" s="8">
        <v>116262</v>
      </c>
      <c r="G421" s="8">
        <v>126342</v>
      </c>
      <c r="H421" s="9">
        <v>10.08</v>
      </c>
      <c r="I421" s="10">
        <v>4</v>
      </c>
      <c r="J421" s="10" t="s">
        <v>405</v>
      </c>
      <c r="K421" s="11">
        <v>41876</v>
      </c>
      <c r="L421" s="12" t="s">
        <v>409</v>
      </c>
      <c r="M421" s="34">
        <v>3.0432800000000002</v>
      </c>
      <c r="N421" s="29">
        <v>7.2139199999999999</v>
      </c>
      <c r="O421" s="29">
        <v>1.32345</v>
      </c>
      <c r="P421" s="29">
        <v>2.88</v>
      </c>
      <c r="Q421" s="29">
        <v>0</v>
      </c>
      <c r="R421" s="29">
        <f t="shared" si="24"/>
        <v>8.1632653061224497E-3</v>
      </c>
      <c r="S421" s="29">
        <v>65.13</v>
      </c>
      <c r="T421" s="29">
        <f t="shared" si="25"/>
        <v>0.18460884353741497</v>
      </c>
      <c r="U421" s="29">
        <v>0</v>
      </c>
      <c r="V421" s="29">
        <f t="shared" si="26"/>
        <v>0</v>
      </c>
      <c r="W421" s="29">
        <v>0</v>
      </c>
      <c r="X421" s="29">
        <f t="shared" si="27"/>
        <v>0</v>
      </c>
      <c r="Y421" s="15"/>
      <c r="Z421" s="16" t="e">
        <f>#REF!/1000</f>
        <v>#REF!</v>
      </c>
      <c r="AA421" s="16" t="e">
        <f>#REF!/1000</f>
        <v>#REF!</v>
      </c>
      <c r="AB421" s="16" t="e">
        <f>#REF!/1000</f>
        <v>#REF!</v>
      </c>
      <c r="AC421" s="16" t="e">
        <f>#REF!/1000</f>
        <v>#REF!</v>
      </c>
      <c r="AE421" s="18" t="e">
        <f>#REF!/1000</f>
        <v>#REF!</v>
      </c>
      <c r="AF421" s="18" t="e">
        <f>#REF!/1000</f>
        <v>#REF!</v>
      </c>
      <c r="AG421" s="18" t="e">
        <f>#REF!/1000</f>
        <v>#REF!</v>
      </c>
      <c r="AH421" s="18" t="e">
        <f>#REF!/1000</f>
        <v>#REF!</v>
      </c>
    </row>
    <row r="422" spans="1:34" s="17" customFormat="1">
      <c r="A422" s="7" t="s">
        <v>439</v>
      </c>
      <c r="B422" s="7">
        <v>617</v>
      </c>
      <c r="C422" s="7">
        <v>226</v>
      </c>
      <c r="D422" s="7">
        <v>204</v>
      </c>
      <c r="E422" s="7" t="s">
        <v>248</v>
      </c>
      <c r="F422" s="8">
        <v>126342</v>
      </c>
      <c r="G422" s="8">
        <v>116262</v>
      </c>
      <c r="H422" s="9">
        <v>10.08</v>
      </c>
      <c r="I422" s="10">
        <v>4</v>
      </c>
      <c r="J422" s="10" t="s">
        <v>406</v>
      </c>
      <c r="K422" s="11">
        <v>41876</v>
      </c>
      <c r="L422" s="12" t="s">
        <v>409</v>
      </c>
      <c r="M422" s="34">
        <v>3.3323800000000001</v>
      </c>
      <c r="N422" s="29">
        <v>8.0382899999999999</v>
      </c>
      <c r="O422" s="29">
        <v>1.25221</v>
      </c>
      <c r="P422" s="29">
        <v>50.89</v>
      </c>
      <c r="Q422" s="29">
        <v>2.5099999999999998</v>
      </c>
      <c r="R422" s="29">
        <f t="shared" si="24"/>
        <v>0.14780328798185943</v>
      </c>
      <c r="S422" s="29">
        <v>322.69</v>
      </c>
      <c r="T422" s="29">
        <f t="shared" si="25"/>
        <v>0.91465419501133782</v>
      </c>
      <c r="U422" s="29">
        <v>0</v>
      </c>
      <c r="V422" s="29">
        <f t="shared" si="26"/>
        <v>0</v>
      </c>
      <c r="W422" s="29">
        <v>0</v>
      </c>
      <c r="X422" s="29">
        <f t="shared" si="27"/>
        <v>0</v>
      </c>
      <c r="Y422" s="15"/>
      <c r="Z422" s="16" t="e">
        <f>#REF!/1000</f>
        <v>#REF!</v>
      </c>
      <c r="AA422" s="16" t="e">
        <f>#REF!/1000</f>
        <v>#REF!</v>
      </c>
      <c r="AB422" s="16" t="e">
        <f>#REF!/1000</f>
        <v>#REF!</v>
      </c>
      <c r="AC422" s="16" t="e">
        <f>#REF!/1000</f>
        <v>#REF!</v>
      </c>
      <c r="AE422" s="18" t="e">
        <f>#REF!/1000</f>
        <v>#REF!</v>
      </c>
      <c r="AF422" s="18" t="e">
        <f>#REF!/1000</f>
        <v>#REF!</v>
      </c>
      <c r="AG422" s="18" t="e">
        <f>#REF!/1000</f>
        <v>#REF!</v>
      </c>
      <c r="AH422" s="18" t="e">
        <f>#REF!/1000</f>
        <v>#REF!</v>
      </c>
    </row>
    <row r="423" spans="1:34" s="17" customFormat="1">
      <c r="A423" s="7" t="s">
        <v>439</v>
      </c>
      <c r="B423" s="7">
        <v>617</v>
      </c>
      <c r="C423" s="7">
        <v>348</v>
      </c>
      <c r="D423" s="7">
        <v>201</v>
      </c>
      <c r="E423" s="7" t="s">
        <v>249</v>
      </c>
      <c r="F423" s="8">
        <v>80061</v>
      </c>
      <c r="G423" s="8">
        <v>106110</v>
      </c>
      <c r="H423" s="9">
        <v>26.048999999999999</v>
      </c>
      <c r="I423" s="10">
        <v>2</v>
      </c>
      <c r="J423" s="10" t="s">
        <v>407</v>
      </c>
      <c r="K423" s="11">
        <v>41877</v>
      </c>
      <c r="L423" s="12" t="s">
        <v>409</v>
      </c>
      <c r="M423" s="34">
        <v>2.9715500000000001</v>
      </c>
      <c r="N423" s="29">
        <v>3.9691100000000001</v>
      </c>
      <c r="O423" s="29">
        <v>1.28</v>
      </c>
      <c r="P423" s="29">
        <v>141.11000000000001</v>
      </c>
      <c r="Q423" s="29">
        <v>2.34</v>
      </c>
      <c r="R423" s="29">
        <f t="shared" si="24"/>
        <v>0.15605753991104676</v>
      </c>
      <c r="S423" s="29">
        <v>477.49</v>
      </c>
      <c r="T423" s="29">
        <f t="shared" si="25"/>
        <v>0.52372726126037195</v>
      </c>
      <c r="U423" s="29">
        <v>100.59</v>
      </c>
      <c r="V423" s="29">
        <f t="shared" si="26"/>
        <v>0.11033053092249223</v>
      </c>
      <c r="W423" s="29">
        <v>0</v>
      </c>
      <c r="X423" s="29">
        <f t="shared" si="27"/>
        <v>0</v>
      </c>
      <c r="Y423" s="15"/>
      <c r="Z423" s="16" t="e">
        <f>#REF!/1000</f>
        <v>#REF!</v>
      </c>
      <c r="AA423" s="16" t="e">
        <f>#REF!/1000</f>
        <v>#REF!</v>
      </c>
      <c r="AB423" s="16" t="e">
        <f>#REF!/1000</f>
        <v>#REF!</v>
      </c>
      <c r="AC423" s="16" t="e">
        <f>#REF!/1000</f>
        <v>#REF!</v>
      </c>
      <c r="AE423" s="18" t="e">
        <f>#REF!/1000</f>
        <v>#REF!</v>
      </c>
      <c r="AF423" s="18" t="e">
        <f>#REF!/1000</f>
        <v>#REF!</v>
      </c>
      <c r="AG423" s="18" t="e">
        <f>#REF!/1000</f>
        <v>#REF!</v>
      </c>
      <c r="AH423" s="18" t="e">
        <f>#REF!/1000</f>
        <v>#REF!</v>
      </c>
    </row>
    <row r="424" spans="1:34" s="17" customFormat="1">
      <c r="A424" s="7" t="s">
        <v>439</v>
      </c>
      <c r="B424" s="7">
        <v>617</v>
      </c>
      <c r="C424" s="7">
        <v>2447</v>
      </c>
      <c r="D424" s="7">
        <v>100</v>
      </c>
      <c r="E424" s="7" t="s">
        <v>250</v>
      </c>
      <c r="F424" s="8">
        <v>0</v>
      </c>
      <c r="G424" s="8">
        <v>7649</v>
      </c>
      <c r="H424" s="9">
        <v>7.649</v>
      </c>
      <c r="I424" s="10">
        <v>4</v>
      </c>
      <c r="J424" s="10" t="s">
        <v>405</v>
      </c>
      <c r="K424" s="11">
        <v>41876</v>
      </c>
      <c r="L424" s="12" t="s">
        <v>409</v>
      </c>
      <c r="M424" s="34">
        <v>3.4285700000000001</v>
      </c>
      <c r="N424" s="29">
        <v>8.0820500000000006</v>
      </c>
      <c r="O424" s="29">
        <v>1.1828000000000001</v>
      </c>
      <c r="P424" s="29">
        <v>90.59</v>
      </c>
      <c r="Q424" s="29">
        <v>0</v>
      </c>
      <c r="R424" s="29">
        <f t="shared" si="24"/>
        <v>0.33838223483928809</v>
      </c>
      <c r="S424" s="29">
        <v>486.31</v>
      </c>
      <c r="T424" s="29">
        <f t="shared" si="25"/>
        <v>1.8165213006368714</v>
      </c>
      <c r="U424" s="29">
        <v>1.94</v>
      </c>
      <c r="V424" s="29">
        <f t="shared" si="26"/>
        <v>7.2465121491137952E-3</v>
      </c>
      <c r="W424" s="29">
        <v>0</v>
      </c>
      <c r="X424" s="29">
        <f t="shared" si="27"/>
        <v>0</v>
      </c>
      <c r="Y424" s="15"/>
      <c r="Z424" s="16" t="e">
        <f>#REF!/1000</f>
        <v>#REF!</v>
      </c>
      <c r="AA424" s="16" t="e">
        <f>#REF!/1000</f>
        <v>#REF!</v>
      </c>
      <c r="AB424" s="16" t="e">
        <f>#REF!/1000</f>
        <v>#REF!</v>
      </c>
      <c r="AC424" s="16" t="e">
        <f>#REF!/1000</f>
        <v>#REF!</v>
      </c>
      <c r="AE424" s="18" t="e">
        <f>#REF!/1000</f>
        <v>#REF!</v>
      </c>
      <c r="AF424" s="18" t="e">
        <f>#REF!/1000</f>
        <v>#REF!</v>
      </c>
      <c r="AG424" s="18" t="e">
        <f>#REF!/1000</f>
        <v>#REF!</v>
      </c>
      <c r="AH424" s="18" t="e">
        <f>#REF!/1000</f>
        <v>#REF!</v>
      </c>
    </row>
    <row r="425" spans="1:34" s="17" customFormat="1">
      <c r="A425" s="7" t="s">
        <v>439</v>
      </c>
      <c r="B425" s="7">
        <v>617</v>
      </c>
      <c r="C425" s="7">
        <v>2447</v>
      </c>
      <c r="D425" s="7">
        <v>100</v>
      </c>
      <c r="E425" s="7" t="s">
        <v>250</v>
      </c>
      <c r="F425" s="8">
        <v>7649</v>
      </c>
      <c r="G425" s="8">
        <v>0</v>
      </c>
      <c r="H425" s="9">
        <v>7.649</v>
      </c>
      <c r="I425" s="10">
        <v>4</v>
      </c>
      <c r="J425" s="10" t="s">
        <v>406</v>
      </c>
      <c r="K425" s="11">
        <v>41876</v>
      </c>
      <c r="L425" s="12" t="s">
        <v>409</v>
      </c>
      <c r="M425" s="34">
        <v>3.7925800000000001</v>
      </c>
      <c r="N425" s="29">
        <v>8.6673899999999993</v>
      </c>
      <c r="O425" s="29">
        <v>1.1518600000000001</v>
      </c>
      <c r="P425" s="29">
        <v>118.15</v>
      </c>
      <c r="Q425" s="29">
        <v>7.26</v>
      </c>
      <c r="R425" s="29">
        <f t="shared" si="24"/>
        <v>0.45488672655622586</v>
      </c>
      <c r="S425" s="29">
        <v>249.62</v>
      </c>
      <c r="T425" s="29">
        <f t="shared" si="25"/>
        <v>0.93240946528958035</v>
      </c>
      <c r="U425" s="29">
        <v>5.4</v>
      </c>
      <c r="V425" s="29">
        <f t="shared" si="26"/>
        <v>2.0170703920213664E-2</v>
      </c>
      <c r="W425" s="29">
        <v>0</v>
      </c>
      <c r="X425" s="29">
        <f t="shared" si="27"/>
        <v>0</v>
      </c>
      <c r="Y425" s="15"/>
      <c r="Z425" s="16" t="e">
        <f>#REF!/1000</f>
        <v>#REF!</v>
      </c>
      <c r="AA425" s="16" t="e">
        <f>#REF!/1000</f>
        <v>#REF!</v>
      </c>
      <c r="AB425" s="16" t="e">
        <f>#REF!/1000</f>
        <v>#REF!</v>
      </c>
      <c r="AC425" s="16" t="e">
        <f>#REF!/1000</f>
        <v>#REF!</v>
      </c>
      <c r="AE425" s="18" t="e">
        <f>#REF!/1000</f>
        <v>#REF!</v>
      </c>
      <c r="AF425" s="18" t="e">
        <f>#REF!/1000</f>
        <v>#REF!</v>
      </c>
      <c r="AG425" s="18" t="e">
        <f>#REF!/1000</f>
        <v>#REF!</v>
      </c>
      <c r="AH425" s="18" t="e">
        <f>#REF!/1000</f>
        <v>#REF!</v>
      </c>
    </row>
    <row r="426" spans="1:34" s="17" customFormat="1">
      <c r="A426" s="7" t="s">
        <v>440</v>
      </c>
      <c r="B426" s="7">
        <v>618</v>
      </c>
      <c r="C426" s="7">
        <v>33</v>
      </c>
      <c r="D426" s="7">
        <v>601</v>
      </c>
      <c r="E426" s="7" t="s">
        <v>251</v>
      </c>
      <c r="F426" s="8">
        <v>142753</v>
      </c>
      <c r="G426" s="8">
        <v>171740</v>
      </c>
      <c r="H426" s="9">
        <v>28.986999999999998</v>
      </c>
      <c r="I426" s="10">
        <v>4</v>
      </c>
      <c r="J426" s="10" t="s">
        <v>405</v>
      </c>
      <c r="K426" s="11">
        <v>41864</v>
      </c>
      <c r="L426" s="12" t="s">
        <v>409</v>
      </c>
      <c r="M426" s="34">
        <v>2.7153499999999999</v>
      </c>
      <c r="N426" s="29">
        <v>5.6434699999999998</v>
      </c>
      <c r="O426" s="29">
        <v>1.21102</v>
      </c>
      <c r="P426" s="29">
        <v>0</v>
      </c>
      <c r="Q426" s="29">
        <v>30.54</v>
      </c>
      <c r="R426" s="29">
        <f t="shared" si="24"/>
        <v>1.5051082012133517E-2</v>
      </c>
      <c r="S426" s="29">
        <v>234.08</v>
      </c>
      <c r="T426" s="29">
        <f t="shared" si="25"/>
        <v>0.23072411770793805</v>
      </c>
      <c r="U426" s="29">
        <v>542.38</v>
      </c>
      <c r="V426" s="29">
        <f t="shared" si="26"/>
        <v>0.53460418217033256</v>
      </c>
      <c r="W426" s="29">
        <v>0</v>
      </c>
      <c r="X426" s="29">
        <f t="shared" si="27"/>
        <v>0</v>
      </c>
      <c r="Y426" s="15"/>
      <c r="Z426" s="16" t="e">
        <f>#REF!/1000</f>
        <v>#REF!</v>
      </c>
      <c r="AA426" s="16" t="e">
        <f>#REF!/1000</f>
        <v>#REF!</v>
      </c>
      <c r="AB426" s="16" t="e">
        <f>#REF!/1000</f>
        <v>#REF!</v>
      </c>
      <c r="AC426" s="16" t="e">
        <f>#REF!/1000</f>
        <v>#REF!</v>
      </c>
      <c r="AE426" s="18" t="e">
        <f>#REF!/1000</f>
        <v>#REF!</v>
      </c>
      <c r="AF426" s="18" t="e">
        <f>#REF!/1000</f>
        <v>#REF!</v>
      </c>
      <c r="AG426" s="18" t="e">
        <f>#REF!/1000</f>
        <v>#REF!</v>
      </c>
      <c r="AH426" s="18" t="e">
        <f>#REF!/1000</f>
        <v>#REF!</v>
      </c>
    </row>
    <row r="427" spans="1:34" s="17" customFormat="1">
      <c r="A427" s="7" t="s">
        <v>440</v>
      </c>
      <c r="B427" s="7">
        <v>618</v>
      </c>
      <c r="C427" s="7">
        <v>33</v>
      </c>
      <c r="D427" s="7">
        <v>601</v>
      </c>
      <c r="E427" s="7" t="s">
        <v>251</v>
      </c>
      <c r="F427" s="8">
        <v>171740</v>
      </c>
      <c r="G427" s="8">
        <v>142753</v>
      </c>
      <c r="H427" s="9">
        <v>28.986999999999998</v>
      </c>
      <c r="I427" s="10">
        <v>4</v>
      </c>
      <c r="J427" s="10" t="s">
        <v>406</v>
      </c>
      <c r="K427" s="11">
        <v>41865</v>
      </c>
      <c r="L427" s="12" t="s">
        <v>409</v>
      </c>
      <c r="M427" s="34">
        <v>2.67421</v>
      </c>
      <c r="N427" s="29">
        <v>3.7913100000000002</v>
      </c>
      <c r="O427" s="29">
        <v>1.21652</v>
      </c>
      <c r="P427" s="29">
        <v>1123.8499999999999</v>
      </c>
      <c r="Q427" s="29">
        <v>0</v>
      </c>
      <c r="R427" s="29">
        <f t="shared" si="24"/>
        <v>1.1077379514954979</v>
      </c>
      <c r="S427" s="29">
        <v>11652.4</v>
      </c>
      <c r="T427" s="29">
        <f t="shared" si="25"/>
        <v>11.485345647556294</v>
      </c>
      <c r="U427" s="29">
        <v>314.70999999999998</v>
      </c>
      <c r="V427" s="29">
        <f t="shared" si="26"/>
        <v>0.31019816765150882</v>
      </c>
      <c r="W427" s="29">
        <v>0</v>
      </c>
      <c r="X427" s="29">
        <f t="shared" si="27"/>
        <v>0</v>
      </c>
      <c r="Y427" s="15"/>
      <c r="Z427" s="16" t="e">
        <f>#REF!/1000</f>
        <v>#REF!</v>
      </c>
      <c r="AA427" s="16" t="e">
        <f>#REF!/1000</f>
        <v>#REF!</v>
      </c>
      <c r="AB427" s="16" t="e">
        <f>#REF!/1000</f>
        <v>#REF!</v>
      </c>
      <c r="AC427" s="16" t="e">
        <f>#REF!/1000</f>
        <v>#REF!</v>
      </c>
      <c r="AE427" s="18" t="e">
        <f>#REF!/1000</f>
        <v>#REF!</v>
      </c>
      <c r="AF427" s="18" t="e">
        <f>#REF!/1000</f>
        <v>#REF!</v>
      </c>
      <c r="AG427" s="18" t="e">
        <f>#REF!/1000</f>
        <v>#REF!</v>
      </c>
      <c r="AH427" s="18" t="e">
        <f>#REF!/1000</f>
        <v>#REF!</v>
      </c>
    </row>
    <row r="428" spans="1:34" s="17" customFormat="1">
      <c r="A428" s="7" t="s">
        <v>440</v>
      </c>
      <c r="B428" s="7">
        <v>618</v>
      </c>
      <c r="C428" s="7">
        <v>33</v>
      </c>
      <c r="D428" s="7">
        <v>602</v>
      </c>
      <c r="E428" s="7" t="s">
        <v>252</v>
      </c>
      <c r="F428" s="8">
        <v>171740</v>
      </c>
      <c r="G428" s="8">
        <v>220528</v>
      </c>
      <c r="H428" s="9">
        <v>48.787999999999997</v>
      </c>
      <c r="I428" s="10">
        <v>4</v>
      </c>
      <c r="J428" s="10" t="s">
        <v>405</v>
      </c>
      <c r="K428" s="11">
        <v>41864</v>
      </c>
      <c r="L428" s="12" t="s">
        <v>409</v>
      </c>
      <c r="M428" s="34">
        <v>3.0771899999999999</v>
      </c>
      <c r="N428" s="29">
        <v>7.7873299999999999</v>
      </c>
      <c r="O428" s="29">
        <v>1.1152599999999999</v>
      </c>
      <c r="P428" s="29">
        <v>422.19</v>
      </c>
      <c r="Q428" s="29">
        <v>139.94</v>
      </c>
      <c r="R428" s="29">
        <f t="shared" si="24"/>
        <v>0.28822075686058635</v>
      </c>
      <c r="S428" s="29">
        <v>607.64</v>
      </c>
      <c r="T428" s="29">
        <f t="shared" si="25"/>
        <v>0.35584862788273469</v>
      </c>
      <c r="U428" s="29">
        <v>1278.22</v>
      </c>
      <c r="V428" s="29">
        <f t="shared" si="26"/>
        <v>0.74855643659447879</v>
      </c>
      <c r="W428" s="29">
        <v>0</v>
      </c>
      <c r="X428" s="29">
        <f t="shared" si="27"/>
        <v>0</v>
      </c>
      <c r="Y428" s="15"/>
      <c r="Z428" s="16" t="e">
        <f>#REF!/1000</f>
        <v>#REF!</v>
      </c>
      <c r="AA428" s="16" t="e">
        <f>#REF!/1000</f>
        <v>#REF!</v>
      </c>
      <c r="AB428" s="16" t="e">
        <f>#REF!/1000</f>
        <v>#REF!</v>
      </c>
      <c r="AC428" s="16" t="e">
        <f>#REF!/1000</f>
        <v>#REF!</v>
      </c>
      <c r="AE428" s="18" t="e">
        <f>#REF!/1000</f>
        <v>#REF!</v>
      </c>
      <c r="AF428" s="18" t="e">
        <f>#REF!/1000</f>
        <v>#REF!</v>
      </c>
      <c r="AG428" s="18" t="e">
        <f>#REF!/1000</f>
        <v>#REF!</v>
      </c>
      <c r="AH428" s="18" t="e">
        <f>#REF!/1000</f>
        <v>#REF!</v>
      </c>
    </row>
    <row r="429" spans="1:34" s="17" customFormat="1">
      <c r="A429" s="7" t="s">
        <v>440</v>
      </c>
      <c r="B429" s="7">
        <v>618</v>
      </c>
      <c r="C429" s="7">
        <v>33</v>
      </c>
      <c r="D429" s="7">
        <v>602</v>
      </c>
      <c r="E429" s="7" t="s">
        <v>252</v>
      </c>
      <c r="F429" s="8">
        <v>220528</v>
      </c>
      <c r="G429" s="8">
        <v>171740</v>
      </c>
      <c r="H429" s="9">
        <v>48.787999999999997</v>
      </c>
      <c r="I429" s="10">
        <v>4</v>
      </c>
      <c r="J429" s="10" t="s">
        <v>406</v>
      </c>
      <c r="K429" s="11">
        <v>41864</v>
      </c>
      <c r="L429" s="12" t="s">
        <v>409</v>
      </c>
      <c r="M429" s="34">
        <v>2.6288900000000002</v>
      </c>
      <c r="N429" s="29">
        <v>6.8362299999999996</v>
      </c>
      <c r="O429" s="29">
        <v>1.20549</v>
      </c>
      <c r="P429" s="29">
        <v>106.83</v>
      </c>
      <c r="Q429" s="29">
        <v>0</v>
      </c>
      <c r="R429" s="29">
        <f t="shared" si="24"/>
        <v>6.2562222560582817E-2</v>
      </c>
      <c r="S429" s="29">
        <v>0.74</v>
      </c>
      <c r="T429" s="29">
        <f t="shared" si="25"/>
        <v>4.3336183370618075E-4</v>
      </c>
      <c r="U429" s="29">
        <v>1563.3</v>
      </c>
      <c r="V429" s="29">
        <f t="shared" si="26"/>
        <v>0.91550615490928688</v>
      </c>
      <c r="W429" s="29">
        <v>7</v>
      </c>
      <c r="X429" s="29">
        <f t="shared" si="27"/>
        <v>4.0993686972206284E-3</v>
      </c>
      <c r="Y429" s="15"/>
      <c r="Z429" s="16" t="e">
        <f>#REF!/1000</f>
        <v>#REF!</v>
      </c>
      <c r="AA429" s="16" t="e">
        <f>#REF!/1000</f>
        <v>#REF!</v>
      </c>
      <c r="AB429" s="16" t="e">
        <f>#REF!/1000</f>
        <v>#REF!</v>
      </c>
      <c r="AC429" s="16" t="e">
        <f>#REF!/1000</f>
        <v>#REF!</v>
      </c>
      <c r="AE429" s="18" t="e">
        <f>#REF!/1000</f>
        <v>#REF!</v>
      </c>
      <c r="AF429" s="18" t="e">
        <f>#REF!/1000</f>
        <v>#REF!</v>
      </c>
      <c r="AG429" s="18" t="e">
        <f>#REF!/1000</f>
        <v>#REF!</v>
      </c>
      <c r="AH429" s="18" t="e">
        <f>#REF!/1000</f>
        <v>#REF!</v>
      </c>
    </row>
    <row r="430" spans="1:34" s="17" customFormat="1">
      <c r="A430" s="7" t="s">
        <v>440</v>
      </c>
      <c r="B430" s="7">
        <v>618</v>
      </c>
      <c r="C430" s="7">
        <v>304</v>
      </c>
      <c r="D430" s="7">
        <v>401</v>
      </c>
      <c r="E430" s="7" t="s">
        <v>253</v>
      </c>
      <c r="F430" s="8">
        <v>126416</v>
      </c>
      <c r="G430" s="8">
        <v>147423</v>
      </c>
      <c r="H430" s="9">
        <v>21.007000000000001</v>
      </c>
      <c r="I430" s="10">
        <v>4</v>
      </c>
      <c r="J430" s="10" t="s">
        <v>405</v>
      </c>
      <c r="K430" s="11">
        <v>41865</v>
      </c>
      <c r="L430" s="12" t="s">
        <v>409</v>
      </c>
      <c r="M430" s="34">
        <v>2.62148</v>
      </c>
      <c r="N430" s="29">
        <v>6.0203699999999998</v>
      </c>
      <c r="O430" s="29">
        <v>1.19604</v>
      </c>
      <c r="P430" s="29">
        <v>4603.6099999999997</v>
      </c>
      <c r="Q430" s="29">
        <v>179.83</v>
      </c>
      <c r="R430" s="29">
        <f t="shared" si="24"/>
        <v>6.3836204258444456</v>
      </c>
      <c r="S430" s="29">
        <v>1225.83</v>
      </c>
      <c r="T430" s="29">
        <f t="shared" si="25"/>
        <v>1.6672401716434657</v>
      </c>
      <c r="U430" s="29">
        <v>37.409999999999997</v>
      </c>
      <c r="V430" s="29">
        <f t="shared" si="26"/>
        <v>5.0880998850723225E-2</v>
      </c>
      <c r="W430" s="29">
        <v>2</v>
      </c>
      <c r="X430" s="29">
        <f t="shared" si="27"/>
        <v>2.7201817081381036E-3</v>
      </c>
      <c r="Y430" s="15"/>
      <c r="Z430" s="16" t="e">
        <f>#REF!/1000</f>
        <v>#REF!</v>
      </c>
      <c r="AA430" s="16" t="e">
        <f>#REF!/1000</f>
        <v>#REF!</v>
      </c>
      <c r="AB430" s="16" t="e">
        <f>#REF!/1000</f>
        <v>#REF!</v>
      </c>
      <c r="AC430" s="16" t="e">
        <f>#REF!/1000</f>
        <v>#REF!</v>
      </c>
      <c r="AE430" s="18" t="e">
        <f>#REF!/1000</f>
        <v>#REF!</v>
      </c>
      <c r="AF430" s="18" t="e">
        <f>#REF!/1000</f>
        <v>#REF!</v>
      </c>
      <c r="AG430" s="18" t="e">
        <f>#REF!/1000</f>
        <v>#REF!</v>
      </c>
      <c r="AH430" s="18" t="e">
        <f>#REF!/1000</f>
        <v>#REF!</v>
      </c>
    </row>
    <row r="431" spans="1:34" s="17" customFormat="1">
      <c r="A431" s="7" t="s">
        <v>440</v>
      </c>
      <c r="B431" s="7">
        <v>618</v>
      </c>
      <c r="C431" s="7">
        <v>304</v>
      </c>
      <c r="D431" s="7">
        <v>401</v>
      </c>
      <c r="E431" s="7" t="s">
        <v>253</v>
      </c>
      <c r="F431" s="8">
        <v>147423</v>
      </c>
      <c r="G431" s="8">
        <v>126416</v>
      </c>
      <c r="H431" s="9">
        <v>21.007000000000001</v>
      </c>
      <c r="I431" s="10">
        <v>4</v>
      </c>
      <c r="J431" s="10" t="s">
        <v>406</v>
      </c>
      <c r="K431" s="11">
        <v>41865</v>
      </c>
      <c r="L431" s="12" t="s">
        <v>409</v>
      </c>
      <c r="M431" s="34">
        <v>2.3779499999999998</v>
      </c>
      <c r="N431" s="29">
        <v>6.9410499999999997</v>
      </c>
      <c r="O431" s="29">
        <v>1.17</v>
      </c>
      <c r="P431" s="29">
        <v>344.36</v>
      </c>
      <c r="Q431" s="29">
        <v>137.85</v>
      </c>
      <c r="R431" s="29">
        <f t="shared" si="24"/>
        <v>0.56210514862392813</v>
      </c>
      <c r="S431" s="29">
        <v>128.6</v>
      </c>
      <c r="T431" s="29">
        <f t="shared" si="25"/>
        <v>0.17490768383328006</v>
      </c>
      <c r="U431" s="29">
        <v>19.12</v>
      </c>
      <c r="V431" s="29">
        <f t="shared" si="26"/>
        <v>2.600493712980027E-2</v>
      </c>
      <c r="W431" s="29">
        <v>0</v>
      </c>
      <c r="X431" s="29">
        <f t="shared" si="27"/>
        <v>0</v>
      </c>
      <c r="Y431" s="15"/>
      <c r="Z431" s="16" t="e">
        <f>#REF!/1000</f>
        <v>#REF!</v>
      </c>
      <c r="AA431" s="16" t="e">
        <f>#REF!/1000</f>
        <v>#REF!</v>
      </c>
      <c r="AB431" s="16" t="e">
        <f>#REF!/1000</f>
        <v>#REF!</v>
      </c>
      <c r="AC431" s="16" t="e">
        <f>#REF!/1000</f>
        <v>#REF!</v>
      </c>
      <c r="AE431" s="18" t="e">
        <f>#REF!/1000</f>
        <v>#REF!</v>
      </c>
      <c r="AF431" s="18" t="e">
        <f>#REF!/1000</f>
        <v>#REF!</v>
      </c>
      <c r="AG431" s="18" t="e">
        <f>#REF!/1000</f>
        <v>#REF!</v>
      </c>
      <c r="AH431" s="18" t="e">
        <f>#REF!/1000</f>
        <v>#REF!</v>
      </c>
    </row>
    <row r="432" spans="1:34" s="17" customFormat="1">
      <c r="A432" s="7" t="s">
        <v>440</v>
      </c>
      <c r="B432" s="7">
        <v>618</v>
      </c>
      <c r="C432" s="7">
        <v>304</v>
      </c>
      <c r="D432" s="7">
        <v>402</v>
      </c>
      <c r="E432" s="7" t="s">
        <v>254</v>
      </c>
      <c r="F432" s="8">
        <v>147425</v>
      </c>
      <c r="G432" s="8">
        <v>165860</v>
      </c>
      <c r="H432" s="9">
        <v>18.434999999999999</v>
      </c>
      <c r="I432" s="10">
        <v>4</v>
      </c>
      <c r="J432" s="10" t="s">
        <v>405</v>
      </c>
      <c r="K432" s="11">
        <v>41865</v>
      </c>
      <c r="L432" s="12" t="s">
        <v>409</v>
      </c>
      <c r="M432" s="34">
        <v>3.1269399999999998</v>
      </c>
      <c r="N432" s="29">
        <v>5.3146199999999997</v>
      </c>
      <c r="O432" s="29">
        <v>1.1394299999999999</v>
      </c>
      <c r="P432" s="29">
        <v>288.58999999999997</v>
      </c>
      <c r="Q432" s="29">
        <v>30.89</v>
      </c>
      <c r="R432" s="29">
        <f t="shared" si="24"/>
        <v>0.47120771823782404</v>
      </c>
      <c r="S432" s="29">
        <v>320.93</v>
      </c>
      <c r="T432" s="29">
        <f t="shared" si="25"/>
        <v>0.49739238250222795</v>
      </c>
      <c r="U432" s="29">
        <v>72.75</v>
      </c>
      <c r="V432" s="29">
        <f t="shared" si="26"/>
        <v>0.11275136580262701</v>
      </c>
      <c r="W432" s="29">
        <v>0</v>
      </c>
      <c r="X432" s="29">
        <f t="shared" si="27"/>
        <v>0</v>
      </c>
      <c r="Y432" s="15"/>
      <c r="Z432" s="16" t="e">
        <f>#REF!/1000</f>
        <v>#REF!</v>
      </c>
      <c r="AA432" s="16" t="e">
        <f>#REF!/1000</f>
        <v>#REF!</v>
      </c>
      <c r="AB432" s="16" t="e">
        <f>#REF!/1000</f>
        <v>#REF!</v>
      </c>
      <c r="AC432" s="16" t="e">
        <f>#REF!/1000</f>
        <v>#REF!</v>
      </c>
      <c r="AE432" s="18" t="e">
        <f>#REF!/1000</f>
        <v>#REF!</v>
      </c>
      <c r="AF432" s="18" t="e">
        <f>#REF!/1000</f>
        <v>#REF!</v>
      </c>
      <c r="AG432" s="18" t="e">
        <f>#REF!/1000</f>
        <v>#REF!</v>
      </c>
      <c r="AH432" s="18" t="e">
        <f>#REF!/1000</f>
        <v>#REF!</v>
      </c>
    </row>
    <row r="433" spans="1:34" s="28" customFormat="1">
      <c r="A433" s="19" t="s">
        <v>440</v>
      </c>
      <c r="B433" s="19">
        <v>618</v>
      </c>
      <c r="C433" s="19">
        <v>304</v>
      </c>
      <c r="D433" s="19">
        <v>402</v>
      </c>
      <c r="E433" s="19" t="s">
        <v>254</v>
      </c>
      <c r="F433" s="20">
        <v>165860</v>
      </c>
      <c r="G433" s="20">
        <v>147425</v>
      </c>
      <c r="H433" s="21">
        <v>18.434999999999999</v>
      </c>
      <c r="I433" s="22">
        <v>4</v>
      </c>
      <c r="J433" s="22" t="s">
        <v>406</v>
      </c>
      <c r="K433" s="23">
        <v>41865</v>
      </c>
      <c r="L433" s="24" t="s">
        <v>409</v>
      </c>
      <c r="M433" s="39">
        <v>1.9109799999999999</v>
      </c>
      <c r="N433" s="47">
        <v>2.7521399999999998</v>
      </c>
      <c r="O433" s="47">
        <v>1.2175800000000001</v>
      </c>
      <c r="P433" s="47">
        <v>296</v>
      </c>
      <c r="Q433" s="47">
        <v>136.72</v>
      </c>
      <c r="R433" s="29">
        <f t="shared" si="24"/>
        <v>0.56470223565422917</v>
      </c>
      <c r="S433" s="47">
        <v>376.11</v>
      </c>
      <c r="T433" s="47">
        <f t="shared" si="25"/>
        <v>0.58291293734743699</v>
      </c>
      <c r="U433" s="47">
        <v>37.04</v>
      </c>
      <c r="V433" s="29">
        <f t="shared" si="26"/>
        <v>5.7406331124801431E-2</v>
      </c>
      <c r="W433" s="47">
        <v>1</v>
      </c>
      <c r="X433" s="29">
        <f t="shared" si="27"/>
        <v>1.5498469526134297E-3</v>
      </c>
      <c r="Y433" s="26"/>
      <c r="Z433" s="27" t="e">
        <f>#REF!/1000</f>
        <v>#REF!</v>
      </c>
      <c r="AA433" s="27" t="e">
        <f>#REF!/1000</f>
        <v>#REF!</v>
      </c>
      <c r="AB433" s="27" t="e">
        <f>#REF!/1000</f>
        <v>#REF!</v>
      </c>
      <c r="AC433" s="27" t="e">
        <f>#REF!/1000</f>
        <v>#REF!</v>
      </c>
      <c r="AE433" s="18" t="e">
        <f>#REF!/1000</f>
        <v>#REF!</v>
      </c>
      <c r="AF433" s="18" t="e">
        <f>#REF!/1000</f>
        <v>#REF!</v>
      </c>
      <c r="AG433" s="18" t="e">
        <f>#REF!/1000</f>
        <v>#REF!</v>
      </c>
      <c r="AH433" s="18" t="e">
        <f>#REF!/1000</f>
        <v>#REF!</v>
      </c>
    </row>
    <row r="434" spans="1:34" s="28" customFormat="1">
      <c r="A434" s="19" t="s">
        <v>440</v>
      </c>
      <c r="B434" s="19">
        <v>618</v>
      </c>
      <c r="C434" s="19">
        <v>304</v>
      </c>
      <c r="D434" s="19">
        <v>403</v>
      </c>
      <c r="E434" s="19" t="s">
        <v>255</v>
      </c>
      <c r="F434" s="20">
        <v>165860</v>
      </c>
      <c r="G434" s="20">
        <v>221222</v>
      </c>
      <c r="H434" s="21">
        <v>55.362000000000002</v>
      </c>
      <c r="I434" s="22">
        <v>4</v>
      </c>
      <c r="J434" s="22" t="s">
        <v>405</v>
      </c>
      <c r="K434" s="23">
        <v>41866</v>
      </c>
      <c r="L434" s="24" t="s">
        <v>409</v>
      </c>
      <c r="M434" s="39">
        <v>2.4105099999999999</v>
      </c>
      <c r="N434" s="47">
        <v>5.3327999999999998</v>
      </c>
      <c r="O434" s="47">
        <v>1.15876</v>
      </c>
      <c r="P434" s="47">
        <v>104.06</v>
      </c>
      <c r="Q434" s="47">
        <v>70.64</v>
      </c>
      <c r="R434" s="29">
        <f t="shared" si="24"/>
        <v>7.1931753084890609E-2</v>
      </c>
      <c r="S434" s="47">
        <v>18.82</v>
      </c>
      <c r="T434" s="47">
        <f t="shared" si="25"/>
        <v>9.7126961763354964E-3</v>
      </c>
      <c r="U434" s="47">
        <v>182.23</v>
      </c>
      <c r="V434" s="29">
        <f t="shared" si="26"/>
        <v>9.404594177543131E-2</v>
      </c>
      <c r="W434" s="47">
        <v>0</v>
      </c>
      <c r="X434" s="29">
        <f t="shared" si="27"/>
        <v>0</v>
      </c>
      <c r="Y434" s="26"/>
      <c r="Z434" s="27" t="e">
        <f>#REF!/1000</f>
        <v>#REF!</v>
      </c>
      <c r="AA434" s="27" t="e">
        <f>#REF!/1000</f>
        <v>#REF!</v>
      </c>
      <c r="AB434" s="27" t="e">
        <f>#REF!/1000</f>
        <v>#REF!</v>
      </c>
      <c r="AC434" s="27" t="e">
        <f>#REF!/1000</f>
        <v>#REF!</v>
      </c>
      <c r="AE434" s="18" t="e">
        <f>#REF!/1000</f>
        <v>#REF!</v>
      </c>
      <c r="AF434" s="18" t="e">
        <f>#REF!/1000</f>
        <v>#REF!</v>
      </c>
      <c r="AG434" s="18" t="e">
        <f>#REF!/1000</f>
        <v>#REF!</v>
      </c>
      <c r="AH434" s="18" t="e">
        <f>#REF!/1000</f>
        <v>#REF!</v>
      </c>
    </row>
    <row r="435" spans="1:34" s="28" customFormat="1">
      <c r="A435" s="19" t="s">
        <v>440</v>
      </c>
      <c r="B435" s="19">
        <v>618</v>
      </c>
      <c r="C435" s="19">
        <v>304</v>
      </c>
      <c r="D435" s="19">
        <v>403</v>
      </c>
      <c r="E435" s="19" t="s">
        <v>255</v>
      </c>
      <c r="F435" s="20">
        <v>221222</v>
      </c>
      <c r="G435" s="20">
        <v>165860</v>
      </c>
      <c r="H435" s="21">
        <v>55.362000000000002</v>
      </c>
      <c r="I435" s="22">
        <v>4</v>
      </c>
      <c r="J435" s="22" t="s">
        <v>406</v>
      </c>
      <c r="K435" s="23">
        <v>41866</v>
      </c>
      <c r="L435" s="24" t="s">
        <v>409</v>
      </c>
      <c r="M435" s="39">
        <v>3.5920200000000002</v>
      </c>
      <c r="N435" s="47">
        <v>5.4767400000000004</v>
      </c>
      <c r="O435" s="47">
        <v>1.0856399999999999</v>
      </c>
      <c r="P435" s="47">
        <v>887.56</v>
      </c>
      <c r="Q435" s="47">
        <v>0</v>
      </c>
      <c r="R435" s="29">
        <f t="shared" si="24"/>
        <v>0.45805529321298255</v>
      </c>
      <c r="S435" s="47">
        <v>354.68</v>
      </c>
      <c r="T435" s="47">
        <f t="shared" si="25"/>
        <v>0.18304458447516864</v>
      </c>
      <c r="U435" s="47">
        <v>4606.51</v>
      </c>
      <c r="V435" s="29">
        <f t="shared" si="26"/>
        <v>2.3773449555393853</v>
      </c>
      <c r="W435" s="47">
        <v>3</v>
      </c>
      <c r="X435" s="29">
        <f t="shared" si="27"/>
        <v>1.5482512502128845E-3</v>
      </c>
      <c r="Y435" s="26"/>
      <c r="Z435" s="27" t="e">
        <f>#REF!/1000</f>
        <v>#REF!</v>
      </c>
      <c r="AA435" s="27" t="e">
        <f>#REF!/1000</f>
        <v>#REF!</v>
      </c>
      <c r="AB435" s="27" t="e">
        <f>#REF!/1000</f>
        <v>#REF!</v>
      </c>
      <c r="AC435" s="27" t="e">
        <f>#REF!/1000</f>
        <v>#REF!</v>
      </c>
      <c r="AE435" s="18" t="e">
        <f>#REF!/1000</f>
        <v>#REF!</v>
      </c>
      <c r="AF435" s="18" t="e">
        <f>#REF!/1000</f>
        <v>#REF!</v>
      </c>
      <c r="AG435" s="18" t="e">
        <f>#REF!/1000</f>
        <v>#REF!</v>
      </c>
      <c r="AH435" s="18" t="e">
        <f>#REF!/1000</f>
        <v>#REF!</v>
      </c>
    </row>
    <row r="436" spans="1:34" s="28" customFormat="1">
      <c r="A436" s="19" t="s">
        <v>440</v>
      </c>
      <c r="B436" s="19">
        <v>618</v>
      </c>
      <c r="C436" s="19">
        <v>320</v>
      </c>
      <c r="D436" s="19">
        <v>100</v>
      </c>
      <c r="E436" s="19" t="s">
        <v>256</v>
      </c>
      <c r="F436" s="20">
        <v>0</v>
      </c>
      <c r="G436" s="20">
        <v>6831</v>
      </c>
      <c r="H436" s="21">
        <v>6.8310000000000004</v>
      </c>
      <c r="I436" s="22">
        <v>4</v>
      </c>
      <c r="J436" s="22" t="s">
        <v>405</v>
      </c>
      <c r="K436" s="23">
        <v>41865</v>
      </c>
      <c r="L436" s="24" t="s">
        <v>409</v>
      </c>
      <c r="M436" s="39">
        <v>2.2052800000000001</v>
      </c>
      <c r="N436" s="47">
        <v>5.0819200000000002</v>
      </c>
      <c r="O436" s="47">
        <v>1.27796</v>
      </c>
      <c r="P436" s="47">
        <v>0</v>
      </c>
      <c r="Q436" s="47">
        <v>5.0999999999999996</v>
      </c>
      <c r="R436" s="29">
        <f t="shared" si="24"/>
        <v>1.0665662839575882E-2</v>
      </c>
      <c r="S436" s="47">
        <v>1.84</v>
      </c>
      <c r="T436" s="47">
        <f t="shared" si="25"/>
        <v>7.6960076960076963E-3</v>
      </c>
      <c r="U436" s="47">
        <v>37.92</v>
      </c>
      <c r="V436" s="29">
        <f t="shared" si="26"/>
        <v>0.15860468034381078</v>
      </c>
      <c r="W436" s="47">
        <v>0</v>
      </c>
      <c r="X436" s="29">
        <f t="shared" si="27"/>
        <v>0</v>
      </c>
      <c r="Y436" s="26"/>
      <c r="Z436" s="27" t="e">
        <f>#REF!/1000</f>
        <v>#REF!</v>
      </c>
      <c r="AA436" s="27" t="e">
        <f>#REF!/1000</f>
        <v>#REF!</v>
      </c>
      <c r="AB436" s="27" t="e">
        <f>#REF!/1000</f>
        <v>#REF!</v>
      </c>
      <c r="AC436" s="27" t="e">
        <f>#REF!/1000</f>
        <v>#REF!</v>
      </c>
      <c r="AE436" s="18" t="e">
        <f>#REF!/1000</f>
        <v>#REF!</v>
      </c>
      <c r="AF436" s="18" t="e">
        <f>#REF!/1000</f>
        <v>#REF!</v>
      </c>
      <c r="AG436" s="18" t="e">
        <f>#REF!/1000</f>
        <v>#REF!</v>
      </c>
      <c r="AH436" s="18" t="e">
        <f>#REF!/1000</f>
        <v>#REF!</v>
      </c>
    </row>
    <row r="437" spans="1:34" s="28" customFormat="1">
      <c r="A437" s="19" t="s">
        <v>440</v>
      </c>
      <c r="B437" s="19">
        <v>618</v>
      </c>
      <c r="C437" s="19">
        <v>320</v>
      </c>
      <c r="D437" s="19">
        <v>100</v>
      </c>
      <c r="E437" s="19" t="s">
        <v>256</v>
      </c>
      <c r="F437" s="20">
        <v>6831</v>
      </c>
      <c r="G437" s="20">
        <v>0</v>
      </c>
      <c r="H437" s="21">
        <v>6.8310000000000004</v>
      </c>
      <c r="I437" s="22">
        <v>4</v>
      </c>
      <c r="J437" s="22" t="s">
        <v>406</v>
      </c>
      <c r="K437" s="23">
        <v>41865</v>
      </c>
      <c r="L437" s="24" t="s">
        <v>409</v>
      </c>
      <c r="M437" s="39">
        <v>2.0868000000000002</v>
      </c>
      <c r="N437" s="47">
        <v>4.4860499999999996</v>
      </c>
      <c r="O437" s="47">
        <v>1.2866500000000001</v>
      </c>
      <c r="P437" s="47">
        <v>0</v>
      </c>
      <c r="Q437" s="47">
        <v>57.9</v>
      </c>
      <c r="R437" s="29">
        <f t="shared" si="24"/>
        <v>0.12108664282577325</v>
      </c>
      <c r="S437" s="47">
        <v>0.64</v>
      </c>
      <c r="T437" s="47">
        <f t="shared" si="25"/>
        <v>2.6768722420896333E-3</v>
      </c>
      <c r="U437" s="47">
        <v>4.3499999999999996</v>
      </c>
      <c r="V437" s="29">
        <f t="shared" si="26"/>
        <v>1.8194366020452976E-2</v>
      </c>
      <c r="W437" s="47">
        <v>0</v>
      </c>
      <c r="X437" s="29">
        <f t="shared" si="27"/>
        <v>0</v>
      </c>
      <c r="Y437" s="26"/>
      <c r="Z437" s="27" t="e">
        <f>#REF!/1000</f>
        <v>#REF!</v>
      </c>
      <c r="AA437" s="27" t="e">
        <f>#REF!/1000</f>
        <v>#REF!</v>
      </c>
      <c r="AB437" s="27" t="e">
        <f>#REF!/1000</f>
        <v>#REF!</v>
      </c>
      <c r="AC437" s="27" t="e">
        <f>#REF!/1000</f>
        <v>#REF!</v>
      </c>
      <c r="AE437" s="18" t="e">
        <f>#REF!/1000</f>
        <v>#REF!</v>
      </c>
      <c r="AF437" s="18" t="e">
        <f>#REF!/1000</f>
        <v>#REF!</v>
      </c>
      <c r="AG437" s="18" t="e">
        <f>#REF!/1000</f>
        <v>#REF!</v>
      </c>
      <c r="AH437" s="18" t="e">
        <f>#REF!/1000</f>
        <v>#REF!</v>
      </c>
    </row>
    <row r="438" spans="1:34" s="28" customFormat="1">
      <c r="A438" s="19" t="s">
        <v>440</v>
      </c>
      <c r="B438" s="19">
        <v>618</v>
      </c>
      <c r="C438" s="19">
        <v>3281</v>
      </c>
      <c r="D438" s="19">
        <v>100</v>
      </c>
      <c r="E438" s="19" t="s">
        <v>257</v>
      </c>
      <c r="F438" s="20">
        <v>1244</v>
      </c>
      <c r="G438" s="20">
        <v>0</v>
      </c>
      <c r="H438" s="21">
        <v>1.244</v>
      </c>
      <c r="I438" s="22">
        <v>4</v>
      </c>
      <c r="J438" s="22" t="s">
        <v>406</v>
      </c>
      <c r="K438" s="23">
        <v>41865</v>
      </c>
      <c r="L438" s="24" t="s">
        <v>409</v>
      </c>
      <c r="M438" s="39">
        <v>3.25</v>
      </c>
      <c r="N438" s="47">
        <v>4.2937799999999999</v>
      </c>
      <c r="O438" s="47">
        <v>1.10867</v>
      </c>
      <c r="P438" s="47">
        <v>244.66</v>
      </c>
      <c r="Q438" s="47">
        <v>2.66</v>
      </c>
      <c r="R438" s="29">
        <f t="shared" si="24"/>
        <v>5.6497473587505747</v>
      </c>
      <c r="S438" s="47">
        <v>14.81</v>
      </c>
      <c r="T438" s="47">
        <f t="shared" si="25"/>
        <v>0.34014699127239323</v>
      </c>
      <c r="U438" s="47">
        <v>139.13999999999999</v>
      </c>
      <c r="V438" s="29">
        <f t="shared" si="26"/>
        <v>3.1956821313734491</v>
      </c>
      <c r="W438" s="47">
        <v>0</v>
      </c>
      <c r="X438" s="29">
        <f t="shared" si="27"/>
        <v>0</v>
      </c>
      <c r="Y438" s="26"/>
      <c r="Z438" s="27" t="e">
        <f>#REF!/1000</f>
        <v>#REF!</v>
      </c>
      <c r="AA438" s="27" t="e">
        <f>#REF!/1000</f>
        <v>#REF!</v>
      </c>
      <c r="AB438" s="27" t="e">
        <f>#REF!/1000</f>
        <v>#REF!</v>
      </c>
      <c r="AC438" s="27" t="e">
        <f>#REF!/1000</f>
        <v>#REF!</v>
      </c>
      <c r="AE438" s="18" t="e">
        <f>#REF!/1000</f>
        <v>#REF!</v>
      </c>
      <c r="AF438" s="18" t="e">
        <f>#REF!/1000</f>
        <v>#REF!</v>
      </c>
      <c r="AG438" s="18" t="e">
        <f>#REF!/1000</f>
        <v>#REF!</v>
      </c>
      <c r="AH438" s="18" t="e">
        <f>#REF!/1000</f>
        <v>#REF!</v>
      </c>
    </row>
    <row r="439" spans="1:34" s="28" customFormat="1">
      <c r="A439" s="19" t="s">
        <v>440</v>
      </c>
      <c r="B439" s="19">
        <v>618</v>
      </c>
      <c r="C439" s="19">
        <v>3281</v>
      </c>
      <c r="D439" s="19">
        <v>100</v>
      </c>
      <c r="E439" s="19" t="s">
        <v>257</v>
      </c>
      <c r="F439" s="20">
        <v>0</v>
      </c>
      <c r="G439" s="20">
        <v>1244</v>
      </c>
      <c r="H439" s="21">
        <v>1.244</v>
      </c>
      <c r="I439" s="22">
        <v>4</v>
      </c>
      <c r="J439" s="22" t="s">
        <v>405</v>
      </c>
      <c r="K439" s="23">
        <v>41865</v>
      </c>
      <c r="L439" s="24" t="s">
        <v>409</v>
      </c>
      <c r="M439" s="39">
        <v>3.3785099999999999</v>
      </c>
      <c r="N439" s="47">
        <v>4.0504300000000004</v>
      </c>
      <c r="O439" s="47">
        <v>1.07277</v>
      </c>
      <c r="P439" s="47">
        <v>420.52</v>
      </c>
      <c r="Q439" s="47">
        <v>26.32</v>
      </c>
      <c r="R439" s="29">
        <f t="shared" si="24"/>
        <v>9.9604960955443271</v>
      </c>
      <c r="S439" s="47">
        <v>308</v>
      </c>
      <c r="T439" s="47">
        <f t="shared" si="25"/>
        <v>7.07395498392283</v>
      </c>
      <c r="U439" s="47">
        <v>4.75</v>
      </c>
      <c r="V439" s="29">
        <f t="shared" si="26"/>
        <v>0.10909508497932935</v>
      </c>
      <c r="W439" s="47">
        <v>0</v>
      </c>
      <c r="X439" s="29">
        <f t="shared" si="27"/>
        <v>0</v>
      </c>
      <c r="Y439" s="26"/>
      <c r="Z439" s="27" t="e">
        <f>#REF!/1000</f>
        <v>#REF!</v>
      </c>
      <c r="AA439" s="27" t="e">
        <f>#REF!/1000</f>
        <v>#REF!</v>
      </c>
      <c r="AB439" s="27" t="e">
        <f>#REF!/1000</f>
        <v>#REF!</v>
      </c>
      <c r="AC439" s="27" t="e">
        <f>#REF!/1000</f>
        <v>#REF!</v>
      </c>
      <c r="AE439" s="18" t="e">
        <f>#REF!/1000</f>
        <v>#REF!</v>
      </c>
      <c r="AF439" s="18" t="e">
        <f>#REF!/1000</f>
        <v>#REF!</v>
      </c>
      <c r="AG439" s="18" t="e">
        <f>#REF!/1000</f>
        <v>#REF!</v>
      </c>
      <c r="AH439" s="18" t="e">
        <f>#REF!/1000</f>
        <v>#REF!</v>
      </c>
    </row>
    <row r="440" spans="1:34" s="28" customFormat="1">
      <c r="A440" s="19" t="s">
        <v>440</v>
      </c>
      <c r="B440" s="19">
        <v>618</v>
      </c>
      <c r="C440" s="19">
        <v>3290</v>
      </c>
      <c r="D440" s="19">
        <v>100</v>
      </c>
      <c r="E440" s="19" t="s">
        <v>258</v>
      </c>
      <c r="F440" s="20">
        <v>0</v>
      </c>
      <c r="G440" s="20">
        <v>17461</v>
      </c>
      <c r="H440" s="21">
        <v>17.460999999999999</v>
      </c>
      <c r="I440" s="22">
        <v>2</v>
      </c>
      <c r="J440" s="22" t="s">
        <v>407</v>
      </c>
      <c r="K440" s="23">
        <v>41866</v>
      </c>
      <c r="L440" s="24" t="s">
        <v>409</v>
      </c>
      <c r="M440" s="39">
        <v>3.03966</v>
      </c>
      <c r="N440" s="47">
        <v>5.0120500000000003</v>
      </c>
      <c r="O440" s="47">
        <v>1.1997599999999999</v>
      </c>
      <c r="P440" s="47">
        <v>3827.21</v>
      </c>
      <c r="Q440" s="47">
        <v>6.96</v>
      </c>
      <c r="R440" s="29">
        <f t="shared" si="24"/>
        <v>6.2681567902345652</v>
      </c>
      <c r="S440" s="47">
        <v>10060.6</v>
      </c>
      <c r="T440" s="47">
        <f t="shared" si="25"/>
        <v>16.462156479337629</v>
      </c>
      <c r="U440" s="47">
        <v>26.62</v>
      </c>
      <c r="V440" s="29">
        <f t="shared" si="26"/>
        <v>4.3558297266561408E-2</v>
      </c>
      <c r="W440" s="47">
        <v>10</v>
      </c>
      <c r="X440" s="29">
        <f t="shared" si="27"/>
        <v>1.6362996719219158E-2</v>
      </c>
      <c r="Y440" s="26"/>
      <c r="Z440" s="27" t="e">
        <f>#REF!/1000</f>
        <v>#REF!</v>
      </c>
      <c r="AA440" s="27" t="e">
        <f>#REF!/1000</f>
        <v>#REF!</v>
      </c>
      <c r="AB440" s="27" t="e">
        <f>#REF!/1000</f>
        <v>#REF!</v>
      </c>
      <c r="AC440" s="27" t="e">
        <f>#REF!/1000</f>
        <v>#REF!</v>
      </c>
      <c r="AE440" s="18" t="e">
        <f>#REF!/1000</f>
        <v>#REF!</v>
      </c>
      <c r="AF440" s="18" t="e">
        <f>#REF!/1000</f>
        <v>#REF!</v>
      </c>
      <c r="AG440" s="18" t="e">
        <f>#REF!/1000</f>
        <v>#REF!</v>
      </c>
      <c r="AH440" s="18" t="e">
        <f>#REF!/1000</f>
        <v>#REF!</v>
      </c>
    </row>
    <row r="441" spans="1:34" s="28" customFormat="1">
      <c r="A441" s="19" t="s">
        <v>441</v>
      </c>
      <c r="B441" s="19">
        <v>619</v>
      </c>
      <c r="C441" s="19">
        <v>33</v>
      </c>
      <c r="D441" s="19">
        <v>701</v>
      </c>
      <c r="E441" s="19" t="s">
        <v>259</v>
      </c>
      <c r="F441" s="20">
        <v>220528</v>
      </c>
      <c r="G441" s="20">
        <v>275044</v>
      </c>
      <c r="H441" s="21">
        <v>54.515999999999998</v>
      </c>
      <c r="I441" s="22">
        <v>4</v>
      </c>
      <c r="J441" s="22" t="s">
        <v>405</v>
      </c>
      <c r="K441" s="23">
        <v>41864</v>
      </c>
      <c r="L441" s="24" t="s">
        <v>409</v>
      </c>
      <c r="M441" s="39">
        <v>2.7102300000000001</v>
      </c>
      <c r="N441" s="47">
        <v>8.3318700000000003</v>
      </c>
      <c r="O441" s="47">
        <v>1.1328400000000001</v>
      </c>
      <c r="P441" s="47">
        <v>311.75</v>
      </c>
      <c r="Q441" s="47">
        <v>39.57</v>
      </c>
      <c r="R441" s="29">
        <f t="shared" si="24"/>
        <v>0.17375501818601097</v>
      </c>
      <c r="S441" s="47">
        <v>1318.18</v>
      </c>
      <c r="T441" s="47">
        <f t="shared" si="25"/>
        <v>0.69084829617517285</v>
      </c>
      <c r="U441" s="47">
        <v>84.33</v>
      </c>
      <c r="V441" s="29">
        <f t="shared" si="26"/>
        <v>4.4196723373478831E-2</v>
      </c>
      <c r="W441" s="47">
        <v>0</v>
      </c>
      <c r="X441" s="29">
        <f t="shared" si="27"/>
        <v>0</v>
      </c>
      <c r="Y441" s="26"/>
      <c r="Z441" s="27" t="e">
        <f>#REF!/1000</f>
        <v>#REF!</v>
      </c>
      <c r="AA441" s="27" t="e">
        <f>#REF!/1000</f>
        <v>#REF!</v>
      </c>
      <c r="AB441" s="27" t="e">
        <f>#REF!/1000</f>
        <v>#REF!</v>
      </c>
      <c r="AC441" s="27" t="e">
        <f>#REF!/1000</f>
        <v>#REF!</v>
      </c>
      <c r="AE441" s="18" t="e">
        <f>#REF!/1000</f>
        <v>#REF!</v>
      </c>
      <c r="AF441" s="18" t="e">
        <f>#REF!/1000</f>
        <v>#REF!</v>
      </c>
      <c r="AG441" s="18" t="e">
        <f>#REF!/1000</f>
        <v>#REF!</v>
      </c>
      <c r="AH441" s="18" t="e">
        <f>#REF!/1000</f>
        <v>#REF!</v>
      </c>
    </row>
    <row r="442" spans="1:34" s="28" customFormat="1">
      <c r="A442" s="19" t="s">
        <v>441</v>
      </c>
      <c r="B442" s="19">
        <v>619</v>
      </c>
      <c r="C442" s="19">
        <v>33</v>
      </c>
      <c r="D442" s="19">
        <v>701</v>
      </c>
      <c r="E442" s="19" t="s">
        <v>259</v>
      </c>
      <c r="F442" s="20">
        <v>275044</v>
      </c>
      <c r="G442" s="20">
        <v>220528</v>
      </c>
      <c r="H442" s="21">
        <v>54.515999999999998</v>
      </c>
      <c r="I442" s="22">
        <v>4</v>
      </c>
      <c r="J442" s="22" t="s">
        <v>406</v>
      </c>
      <c r="K442" s="23">
        <v>41864</v>
      </c>
      <c r="L442" s="24" t="s">
        <v>409</v>
      </c>
      <c r="M442" s="39">
        <v>2.1632500000000001</v>
      </c>
      <c r="N442" s="47">
        <v>8.0412099999999995</v>
      </c>
      <c r="O442" s="47">
        <v>1.1224499999999999</v>
      </c>
      <c r="P442" s="47">
        <v>13.57</v>
      </c>
      <c r="Q442" s="47">
        <v>0</v>
      </c>
      <c r="R442" s="29">
        <f t="shared" si="24"/>
        <v>7.1119356833642556E-3</v>
      </c>
      <c r="S442" s="47">
        <v>0</v>
      </c>
      <c r="T442" s="47">
        <f t="shared" si="25"/>
        <v>0</v>
      </c>
      <c r="U442" s="47">
        <v>439.6</v>
      </c>
      <c r="V442" s="29">
        <f t="shared" si="26"/>
        <v>0.23039107784870502</v>
      </c>
      <c r="W442" s="47">
        <v>0</v>
      </c>
      <c r="X442" s="29">
        <f t="shared" si="27"/>
        <v>0</v>
      </c>
      <c r="Y442" s="26"/>
      <c r="Z442" s="27" t="e">
        <f>#REF!/1000</f>
        <v>#REF!</v>
      </c>
      <c r="AA442" s="27" t="e">
        <f>#REF!/1000</f>
        <v>#REF!</v>
      </c>
      <c r="AB442" s="27" t="e">
        <f>#REF!/1000</f>
        <v>#REF!</v>
      </c>
      <c r="AC442" s="27" t="e">
        <f>#REF!/1000</f>
        <v>#REF!</v>
      </c>
      <c r="AE442" s="18" t="e">
        <f>#REF!/1000</f>
        <v>#REF!</v>
      </c>
      <c r="AF442" s="18" t="e">
        <f>#REF!/1000</f>
        <v>#REF!</v>
      </c>
      <c r="AG442" s="18" t="e">
        <f>#REF!/1000</f>
        <v>#REF!</v>
      </c>
      <c r="AH442" s="18" t="e">
        <f>#REF!/1000</f>
        <v>#REF!</v>
      </c>
    </row>
    <row r="443" spans="1:34" s="28" customFormat="1">
      <c r="A443" s="19" t="s">
        <v>441</v>
      </c>
      <c r="B443" s="19">
        <v>619</v>
      </c>
      <c r="C443" s="19">
        <v>33</v>
      </c>
      <c r="D443" s="19">
        <v>702</v>
      </c>
      <c r="E443" s="19" t="s">
        <v>260</v>
      </c>
      <c r="F443" s="20">
        <v>275044</v>
      </c>
      <c r="G443" s="20">
        <v>299549</v>
      </c>
      <c r="H443" s="21">
        <v>24.504999999999999</v>
      </c>
      <c r="I443" s="22">
        <v>4</v>
      </c>
      <c r="J443" s="22" t="s">
        <v>405</v>
      </c>
      <c r="K443" s="23">
        <v>41864</v>
      </c>
      <c r="L443" s="24" t="s">
        <v>409</v>
      </c>
      <c r="M443" s="39">
        <v>1.90354</v>
      </c>
      <c r="N443" s="47">
        <v>7.2404999999999999</v>
      </c>
      <c r="O443" s="47">
        <v>1.1403700000000001</v>
      </c>
      <c r="P443" s="47">
        <v>2.4700000000000002</v>
      </c>
      <c r="Q443" s="47">
        <v>11.39</v>
      </c>
      <c r="R443" s="29">
        <f t="shared" si="24"/>
        <v>9.5199230477745079E-3</v>
      </c>
      <c r="S443" s="47">
        <v>69.81</v>
      </c>
      <c r="T443" s="47">
        <f t="shared" si="25"/>
        <v>8.1394467601364165E-2</v>
      </c>
      <c r="U443" s="47">
        <v>413.3</v>
      </c>
      <c r="V443" s="29">
        <f t="shared" si="26"/>
        <v>0.48188416358177627</v>
      </c>
      <c r="W443" s="47">
        <v>0</v>
      </c>
      <c r="X443" s="29">
        <f t="shared" si="27"/>
        <v>0</v>
      </c>
      <c r="Y443" s="26"/>
      <c r="Z443" s="27" t="e">
        <f>#REF!/1000</f>
        <v>#REF!</v>
      </c>
      <c r="AA443" s="27" t="e">
        <f>#REF!/1000</f>
        <v>#REF!</v>
      </c>
      <c r="AB443" s="27" t="e">
        <f>#REF!/1000</f>
        <v>#REF!</v>
      </c>
      <c r="AC443" s="27" t="e">
        <f>#REF!/1000</f>
        <v>#REF!</v>
      </c>
      <c r="AE443" s="18" t="e">
        <f>#REF!/1000</f>
        <v>#REF!</v>
      </c>
      <c r="AF443" s="18" t="e">
        <f>#REF!/1000</f>
        <v>#REF!</v>
      </c>
      <c r="AG443" s="18" t="e">
        <f>#REF!/1000</f>
        <v>#REF!</v>
      </c>
      <c r="AH443" s="18" t="e">
        <f>#REF!/1000</f>
        <v>#REF!</v>
      </c>
    </row>
    <row r="444" spans="1:34" s="28" customFormat="1">
      <c r="A444" s="19" t="s">
        <v>441</v>
      </c>
      <c r="B444" s="19">
        <v>619</v>
      </c>
      <c r="C444" s="19">
        <v>33</v>
      </c>
      <c r="D444" s="19">
        <v>702</v>
      </c>
      <c r="E444" s="19" t="s">
        <v>260</v>
      </c>
      <c r="F444" s="20">
        <v>299549</v>
      </c>
      <c r="G444" s="20">
        <v>275044</v>
      </c>
      <c r="H444" s="21">
        <v>24.504999999999999</v>
      </c>
      <c r="I444" s="22">
        <v>4</v>
      </c>
      <c r="J444" s="22" t="s">
        <v>406</v>
      </c>
      <c r="K444" s="23">
        <v>41864</v>
      </c>
      <c r="L444" s="24" t="s">
        <v>409</v>
      </c>
      <c r="M444" s="39">
        <v>1.9277599999999999</v>
      </c>
      <c r="N444" s="47">
        <v>4.3107300000000004</v>
      </c>
      <c r="O444" s="47">
        <v>1.1944399999999999</v>
      </c>
      <c r="P444" s="47">
        <v>106.27</v>
      </c>
      <c r="Q444" s="47">
        <v>0</v>
      </c>
      <c r="R444" s="29">
        <f t="shared" si="24"/>
        <v>0.12390474247238172</v>
      </c>
      <c r="S444" s="47">
        <v>152.94999999999999</v>
      </c>
      <c r="T444" s="47">
        <f t="shared" si="25"/>
        <v>0.17833095286676187</v>
      </c>
      <c r="U444" s="47">
        <v>356.3</v>
      </c>
      <c r="V444" s="29">
        <f t="shared" si="26"/>
        <v>0.41542542338298311</v>
      </c>
      <c r="W444" s="47">
        <v>0</v>
      </c>
      <c r="X444" s="29">
        <f t="shared" si="27"/>
        <v>0</v>
      </c>
      <c r="Y444" s="26"/>
      <c r="Z444" s="27" t="e">
        <f>#REF!/1000</f>
        <v>#REF!</v>
      </c>
      <c r="AA444" s="27" t="e">
        <f>#REF!/1000</f>
        <v>#REF!</v>
      </c>
      <c r="AB444" s="27" t="e">
        <f>#REF!/1000</f>
        <v>#REF!</v>
      </c>
      <c r="AC444" s="27" t="e">
        <f>#REF!/1000</f>
        <v>#REF!</v>
      </c>
      <c r="AE444" s="18" t="e">
        <f>#REF!/1000</f>
        <v>#REF!</v>
      </c>
      <c r="AF444" s="18" t="e">
        <f>#REF!/1000</f>
        <v>#REF!</v>
      </c>
      <c r="AG444" s="18" t="e">
        <f>#REF!/1000</f>
        <v>#REF!</v>
      </c>
      <c r="AH444" s="18" t="e">
        <f>#REF!/1000</f>
        <v>#REF!</v>
      </c>
    </row>
    <row r="445" spans="1:34" s="28" customFormat="1">
      <c r="A445" s="19" t="s">
        <v>442</v>
      </c>
      <c r="B445" s="19">
        <v>411</v>
      </c>
      <c r="C445" s="19">
        <v>31</v>
      </c>
      <c r="D445" s="19">
        <v>102</v>
      </c>
      <c r="E445" s="19" t="s">
        <v>261</v>
      </c>
      <c r="F445" s="20">
        <v>14700</v>
      </c>
      <c r="G445" s="20">
        <v>20071</v>
      </c>
      <c r="H445" s="21">
        <v>5.3710000000000004</v>
      </c>
      <c r="I445" s="22">
        <v>4</v>
      </c>
      <c r="J445" s="22" t="s">
        <v>405</v>
      </c>
      <c r="K445" s="23">
        <v>41969</v>
      </c>
      <c r="L445" s="24" t="s">
        <v>409</v>
      </c>
      <c r="M445" s="39">
        <v>2.3557199999999998</v>
      </c>
      <c r="N445" s="47">
        <v>4.6230700000000002</v>
      </c>
      <c r="O445" s="47">
        <v>1.22977</v>
      </c>
      <c r="P445" s="47">
        <v>0</v>
      </c>
      <c r="Q445" s="47">
        <v>2.31</v>
      </c>
      <c r="R445" s="29">
        <f t="shared" si="24"/>
        <v>6.1441072425991441E-3</v>
      </c>
      <c r="S445" s="47">
        <v>0</v>
      </c>
      <c r="T445" s="47">
        <f t="shared" si="25"/>
        <v>0</v>
      </c>
      <c r="U445" s="47">
        <v>15.28</v>
      </c>
      <c r="V445" s="29">
        <f t="shared" si="26"/>
        <v>8.1283081096896026E-2</v>
      </c>
      <c r="W445" s="47">
        <v>0</v>
      </c>
      <c r="X445" s="29">
        <f t="shared" si="27"/>
        <v>0</v>
      </c>
      <c r="Y445" s="26"/>
      <c r="Z445" s="27" t="e">
        <f>#REF!/1000</f>
        <v>#REF!</v>
      </c>
      <c r="AA445" s="27" t="e">
        <f>#REF!/1000</f>
        <v>#REF!</v>
      </c>
      <c r="AB445" s="27" t="e">
        <f>#REF!/1000</f>
        <v>#REF!</v>
      </c>
      <c r="AC445" s="27" t="e">
        <f>#REF!/1000</f>
        <v>#REF!</v>
      </c>
      <c r="AE445" s="18" t="e">
        <f>#REF!/1000</f>
        <v>#REF!</v>
      </c>
      <c r="AF445" s="18" t="e">
        <f>#REF!/1000</f>
        <v>#REF!</v>
      </c>
      <c r="AG445" s="18" t="e">
        <f>#REF!/1000</f>
        <v>#REF!</v>
      </c>
      <c r="AH445" s="18" t="e">
        <f>#REF!/1000</f>
        <v>#REF!</v>
      </c>
    </row>
    <row r="446" spans="1:34" s="28" customFormat="1">
      <c r="A446" s="19" t="s">
        <v>442</v>
      </c>
      <c r="B446" s="19">
        <v>411</v>
      </c>
      <c r="C446" s="19">
        <v>31</v>
      </c>
      <c r="D446" s="19">
        <v>102</v>
      </c>
      <c r="E446" s="19" t="s">
        <v>261</v>
      </c>
      <c r="F446" s="20">
        <v>20071</v>
      </c>
      <c r="G446" s="20">
        <v>14700</v>
      </c>
      <c r="H446" s="21">
        <v>5.3710000000000004</v>
      </c>
      <c r="I446" s="22">
        <v>4</v>
      </c>
      <c r="J446" s="22" t="s">
        <v>406</v>
      </c>
      <c r="K446" s="23">
        <v>41969</v>
      </c>
      <c r="L446" s="24" t="s">
        <v>409</v>
      </c>
      <c r="M446" s="39">
        <v>2.2862800000000001</v>
      </c>
      <c r="N446" s="47">
        <v>4.2503299999999999</v>
      </c>
      <c r="O446" s="47">
        <v>1.27712</v>
      </c>
      <c r="P446" s="47">
        <v>0</v>
      </c>
      <c r="Q446" s="47">
        <v>0.79</v>
      </c>
      <c r="R446" s="29">
        <f t="shared" si="24"/>
        <v>2.1012314812352052E-3</v>
      </c>
      <c r="S446" s="47">
        <v>0</v>
      </c>
      <c r="T446" s="47">
        <f t="shared" si="25"/>
        <v>0</v>
      </c>
      <c r="U446" s="47">
        <v>0</v>
      </c>
      <c r="V446" s="29">
        <f t="shared" si="26"/>
        <v>0</v>
      </c>
      <c r="W446" s="47">
        <v>0</v>
      </c>
      <c r="X446" s="29">
        <f t="shared" si="27"/>
        <v>0</v>
      </c>
      <c r="Y446" s="26"/>
      <c r="Z446" s="27" t="e">
        <f>#REF!/1000</f>
        <v>#REF!</v>
      </c>
      <c r="AA446" s="27" t="e">
        <f>#REF!/1000</f>
        <v>#REF!</v>
      </c>
      <c r="AB446" s="27" t="e">
        <f>#REF!/1000</f>
        <v>#REF!</v>
      </c>
      <c r="AC446" s="27" t="e">
        <f>#REF!/1000</f>
        <v>#REF!</v>
      </c>
      <c r="AE446" s="18" t="e">
        <f>#REF!/1000</f>
        <v>#REF!</v>
      </c>
      <c r="AF446" s="18" t="e">
        <f>#REF!/1000</f>
        <v>#REF!</v>
      </c>
      <c r="AG446" s="18" t="e">
        <f>#REF!/1000</f>
        <v>#REF!</v>
      </c>
      <c r="AH446" s="18" t="e">
        <f>#REF!/1000</f>
        <v>#REF!</v>
      </c>
    </row>
    <row r="447" spans="1:34" s="28" customFormat="1">
      <c r="A447" s="19" t="s">
        <v>442</v>
      </c>
      <c r="B447" s="19">
        <v>411</v>
      </c>
      <c r="C447" s="19">
        <v>302</v>
      </c>
      <c r="D447" s="19">
        <v>100</v>
      </c>
      <c r="E447" s="19" t="s">
        <v>262</v>
      </c>
      <c r="F447" s="20">
        <v>1800</v>
      </c>
      <c r="G447" s="20">
        <v>0</v>
      </c>
      <c r="H447" s="21">
        <v>1.8</v>
      </c>
      <c r="I447" s="22">
        <v>4</v>
      </c>
      <c r="J447" s="22" t="s">
        <v>406</v>
      </c>
      <c r="K447" s="23">
        <v>41970</v>
      </c>
      <c r="L447" s="24" t="s">
        <v>409</v>
      </c>
      <c r="M447" s="39">
        <v>3.3356300000000001</v>
      </c>
      <c r="N447" s="47">
        <v>5.3528200000000004</v>
      </c>
      <c r="O447" s="47">
        <v>1.16761</v>
      </c>
      <c r="P447" s="47">
        <v>9.2100000000000009</v>
      </c>
      <c r="Q447" s="47">
        <v>8.81</v>
      </c>
      <c r="R447" s="29">
        <f t="shared" si="24"/>
        <v>0.21611111111111114</v>
      </c>
      <c r="S447" s="47">
        <v>0</v>
      </c>
      <c r="T447" s="47">
        <f t="shared" si="25"/>
        <v>0</v>
      </c>
      <c r="U447" s="47">
        <v>106.78</v>
      </c>
      <c r="V447" s="29">
        <f t="shared" si="26"/>
        <v>1.6949206349206349</v>
      </c>
      <c r="W447" s="47">
        <v>0</v>
      </c>
      <c r="X447" s="29">
        <f t="shared" si="27"/>
        <v>0</v>
      </c>
      <c r="Y447" s="26"/>
      <c r="Z447" s="27" t="e">
        <f>#REF!/1000</f>
        <v>#REF!</v>
      </c>
      <c r="AA447" s="27" t="e">
        <f>#REF!/1000</f>
        <v>#REF!</v>
      </c>
      <c r="AB447" s="27" t="e">
        <f>#REF!/1000</f>
        <v>#REF!</v>
      </c>
      <c r="AC447" s="27" t="e">
        <f>#REF!/1000</f>
        <v>#REF!</v>
      </c>
      <c r="AE447" s="18" t="e">
        <f>#REF!/1000</f>
        <v>#REF!</v>
      </c>
      <c r="AF447" s="18" t="e">
        <f>#REF!/1000</f>
        <v>#REF!</v>
      </c>
      <c r="AG447" s="18" t="e">
        <f>#REF!/1000</f>
        <v>#REF!</v>
      </c>
      <c r="AH447" s="18" t="e">
        <f>#REF!/1000</f>
        <v>#REF!</v>
      </c>
    </row>
    <row r="448" spans="1:34" s="28" customFormat="1">
      <c r="A448" s="19" t="s">
        <v>442</v>
      </c>
      <c r="B448" s="19">
        <v>411</v>
      </c>
      <c r="C448" s="19">
        <v>302</v>
      </c>
      <c r="D448" s="19">
        <v>100</v>
      </c>
      <c r="E448" s="19" t="s">
        <v>262</v>
      </c>
      <c r="F448" s="20">
        <v>0</v>
      </c>
      <c r="G448" s="20">
        <v>1800</v>
      </c>
      <c r="H448" s="21">
        <v>1.8</v>
      </c>
      <c r="I448" s="22">
        <v>4</v>
      </c>
      <c r="J448" s="22" t="s">
        <v>405</v>
      </c>
      <c r="K448" s="23">
        <v>41970</v>
      </c>
      <c r="L448" s="24" t="s">
        <v>409</v>
      </c>
      <c r="M448" s="39">
        <v>3.6712699999999998</v>
      </c>
      <c r="N448" s="47">
        <v>3.8866200000000002</v>
      </c>
      <c r="O448" s="47">
        <v>0.99535200000000001</v>
      </c>
      <c r="P448" s="47">
        <v>1.2</v>
      </c>
      <c r="Q448" s="47">
        <v>23.33</v>
      </c>
      <c r="R448" s="29">
        <f t="shared" si="24"/>
        <v>0.20420634920634917</v>
      </c>
      <c r="S448" s="47">
        <v>0</v>
      </c>
      <c r="T448" s="47">
        <f t="shared" si="25"/>
        <v>0</v>
      </c>
      <c r="U448" s="47">
        <v>65.97</v>
      </c>
      <c r="V448" s="29">
        <f t="shared" si="26"/>
        <v>1.0471428571428572</v>
      </c>
      <c r="W448" s="47">
        <v>0</v>
      </c>
      <c r="X448" s="29">
        <f t="shared" si="27"/>
        <v>0</v>
      </c>
      <c r="Y448" s="26"/>
      <c r="Z448" s="27" t="e">
        <f>#REF!/1000</f>
        <v>#REF!</v>
      </c>
      <c r="AA448" s="27" t="e">
        <f>#REF!/1000</f>
        <v>#REF!</v>
      </c>
      <c r="AB448" s="27" t="e">
        <f>#REF!/1000</f>
        <v>#REF!</v>
      </c>
      <c r="AC448" s="27" t="e">
        <f>#REF!/1000</f>
        <v>#REF!</v>
      </c>
      <c r="AE448" s="18" t="e">
        <f>#REF!/1000</f>
        <v>#REF!</v>
      </c>
      <c r="AF448" s="18" t="e">
        <f>#REF!/1000</f>
        <v>#REF!</v>
      </c>
      <c r="AG448" s="18" t="e">
        <f>#REF!/1000</f>
        <v>#REF!</v>
      </c>
      <c r="AH448" s="18" t="e">
        <f>#REF!/1000</f>
        <v>#REF!</v>
      </c>
    </row>
    <row r="449" spans="1:34" s="28" customFormat="1">
      <c r="A449" s="19" t="s">
        <v>442</v>
      </c>
      <c r="B449" s="19">
        <v>411</v>
      </c>
      <c r="C449" s="19">
        <v>350</v>
      </c>
      <c r="D449" s="19">
        <v>100</v>
      </c>
      <c r="E449" s="19" t="s">
        <v>263</v>
      </c>
      <c r="F449" s="20">
        <v>0</v>
      </c>
      <c r="G449" s="20">
        <v>4406</v>
      </c>
      <c r="H449" s="21">
        <v>4.4059999999999997</v>
      </c>
      <c r="I449" s="22">
        <v>4</v>
      </c>
      <c r="J449" s="22" t="s">
        <v>405</v>
      </c>
      <c r="K449" s="23">
        <v>41970</v>
      </c>
      <c r="L449" s="24" t="s">
        <v>409</v>
      </c>
      <c r="M449" s="39">
        <v>2.8596599999999999</v>
      </c>
      <c r="N449" s="47">
        <v>5.1443700000000003</v>
      </c>
      <c r="O449" s="47">
        <v>1.02443</v>
      </c>
      <c r="P449" s="47">
        <v>8.31</v>
      </c>
      <c r="Q449" s="47">
        <v>98.74</v>
      </c>
      <c r="R449" s="29">
        <f t="shared" si="24"/>
        <v>0.37403540626418524</v>
      </c>
      <c r="S449" s="47">
        <v>0</v>
      </c>
      <c r="T449" s="47">
        <f t="shared" si="25"/>
        <v>0</v>
      </c>
      <c r="U449" s="47">
        <v>248.89</v>
      </c>
      <c r="V449" s="29">
        <f t="shared" si="26"/>
        <v>1.6139679657609751</v>
      </c>
      <c r="W449" s="47">
        <v>0</v>
      </c>
      <c r="X449" s="29">
        <f t="shared" si="27"/>
        <v>0</v>
      </c>
      <c r="Y449" s="26"/>
      <c r="Z449" s="27" t="e">
        <f>#REF!/1000</f>
        <v>#REF!</v>
      </c>
      <c r="AA449" s="27" t="e">
        <f>#REF!/1000</f>
        <v>#REF!</v>
      </c>
      <c r="AB449" s="27" t="e">
        <f>#REF!/1000</f>
        <v>#REF!</v>
      </c>
      <c r="AC449" s="27" t="e">
        <f>#REF!/1000</f>
        <v>#REF!</v>
      </c>
      <c r="AE449" s="18" t="e">
        <f>#REF!/1000</f>
        <v>#REF!</v>
      </c>
      <c r="AF449" s="18" t="e">
        <f>#REF!/1000</f>
        <v>#REF!</v>
      </c>
      <c r="AG449" s="18" t="e">
        <f>#REF!/1000</f>
        <v>#REF!</v>
      </c>
      <c r="AH449" s="18" t="e">
        <f>#REF!/1000</f>
        <v>#REF!</v>
      </c>
    </row>
    <row r="450" spans="1:34" s="28" customFormat="1">
      <c r="A450" s="19" t="s">
        <v>442</v>
      </c>
      <c r="B450" s="19">
        <v>411</v>
      </c>
      <c r="C450" s="19">
        <v>350</v>
      </c>
      <c r="D450" s="19">
        <v>100</v>
      </c>
      <c r="E450" s="19" t="s">
        <v>263</v>
      </c>
      <c r="F450" s="20">
        <v>4406</v>
      </c>
      <c r="G450" s="20">
        <v>0</v>
      </c>
      <c r="H450" s="21">
        <v>4.4059999999999997</v>
      </c>
      <c r="I450" s="22">
        <v>4</v>
      </c>
      <c r="J450" s="22" t="s">
        <v>406</v>
      </c>
      <c r="K450" s="23">
        <v>41970</v>
      </c>
      <c r="L450" s="24" t="s">
        <v>409</v>
      </c>
      <c r="M450" s="39">
        <v>2.7329400000000001</v>
      </c>
      <c r="N450" s="47">
        <v>4.7346300000000001</v>
      </c>
      <c r="O450" s="47">
        <v>1.0447500000000001</v>
      </c>
      <c r="P450" s="47">
        <v>0</v>
      </c>
      <c r="Q450" s="47">
        <v>0.96</v>
      </c>
      <c r="R450" s="29">
        <f t="shared" si="24"/>
        <v>3.1126386096880874E-3</v>
      </c>
      <c r="S450" s="47">
        <v>0</v>
      </c>
      <c r="T450" s="47">
        <f t="shared" si="25"/>
        <v>0</v>
      </c>
      <c r="U450" s="47">
        <v>0</v>
      </c>
      <c r="V450" s="29">
        <f t="shared" si="26"/>
        <v>0</v>
      </c>
      <c r="W450" s="47">
        <v>0</v>
      </c>
      <c r="X450" s="29">
        <f t="shared" si="27"/>
        <v>0</v>
      </c>
      <c r="Y450" s="26"/>
      <c r="Z450" s="27" t="e">
        <f>#REF!/1000</f>
        <v>#REF!</v>
      </c>
      <c r="AA450" s="27" t="e">
        <f>#REF!/1000</f>
        <v>#REF!</v>
      </c>
      <c r="AB450" s="27" t="e">
        <f>#REF!/1000</f>
        <v>#REF!</v>
      </c>
      <c r="AC450" s="27" t="e">
        <f>#REF!/1000</f>
        <v>#REF!</v>
      </c>
      <c r="AE450" s="18" t="e">
        <f>#REF!/1000</f>
        <v>#REF!</v>
      </c>
      <c r="AF450" s="18" t="e">
        <f>#REF!/1000</f>
        <v>#REF!</v>
      </c>
      <c r="AG450" s="18" t="e">
        <f>#REF!/1000</f>
        <v>#REF!</v>
      </c>
      <c r="AH450" s="18" t="e">
        <f>#REF!/1000</f>
        <v>#REF!</v>
      </c>
    </row>
    <row r="451" spans="1:34" s="28" customFormat="1">
      <c r="A451" s="19" t="s">
        <v>442</v>
      </c>
      <c r="B451" s="19">
        <v>411</v>
      </c>
      <c r="C451" s="19">
        <v>3312</v>
      </c>
      <c r="D451" s="19">
        <v>100</v>
      </c>
      <c r="E451" s="19" t="s">
        <v>264</v>
      </c>
      <c r="F451" s="20">
        <v>10911</v>
      </c>
      <c r="G451" s="20">
        <v>12348</v>
      </c>
      <c r="H451" s="21">
        <v>1.4370000000000001</v>
      </c>
      <c r="I451" s="22">
        <v>4</v>
      </c>
      <c r="J451" s="22" t="s">
        <v>406</v>
      </c>
      <c r="K451" s="23">
        <v>41970</v>
      </c>
      <c r="L451" s="24" t="s">
        <v>409</v>
      </c>
      <c r="M451" s="39">
        <v>4.0093199999999998</v>
      </c>
      <c r="N451" s="47">
        <v>11.5327</v>
      </c>
      <c r="O451" s="47">
        <v>1.01169</v>
      </c>
      <c r="P451" s="47">
        <v>53.49</v>
      </c>
      <c r="Q451" s="47">
        <v>10.09</v>
      </c>
      <c r="R451" s="29">
        <f t="shared" si="24"/>
        <v>1.1638333830400633</v>
      </c>
      <c r="S451" s="47">
        <v>0</v>
      </c>
      <c r="T451" s="47">
        <f t="shared" si="25"/>
        <v>0</v>
      </c>
      <c r="U451" s="47">
        <v>41.44</v>
      </c>
      <c r="V451" s="29">
        <f t="shared" si="26"/>
        <v>0.82393876130828092</v>
      </c>
      <c r="W451" s="47">
        <v>0</v>
      </c>
      <c r="X451" s="29">
        <f t="shared" si="27"/>
        <v>0</v>
      </c>
      <c r="Y451" s="26"/>
      <c r="Z451" s="27" t="e">
        <f>#REF!/1000</f>
        <v>#REF!</v>
      </c>
      <c r="AA451" s="27" t="e">
        <f>#REF!/1000</f>
        <v>#REF!</v>
      </c>
      <c r="AB451" s="27" t="e">
        <f>#REF!/1000</f>
        <v>#REF!</v>
      </c>
      <c r="AC451" s="27" t="e">
        <f>#REF!/1000</f>
        <v>#REF!</v>
      </c>
      <c r="AE451" s="18" t="e">
        <f>#REF!/1000</f>
        <v>#REF!</v>
      </c>
      <c r="AF451" s="18" t="e">
        <f>#REF!/1000</f>
        <v>#REF!</v>
      </c>
      <c r="AG451" s="18" t="e">
        <f>#REF!/1000</f>
        <v>#REF!</v>
      </c>
      <c r="AH451" s="18" t="e">
        <f>#REF!/1000</f>
        <v>#REF!</v>
      </c>
    </row>
    <row r="452" spans="1:34" s="28" customFormat="1">
      <c r="A452" s="19" t="s">
        <v>442</v>
      </c>
      <c r="B452" s="19">
        <v>411</v>
      </c>
      <c r="C452" s="19">
        <v>3312</v>
      </c>
      <c r="D452" s="19">
        <v>100</v>
      </c>
      <c r="E452" s="19" t="s">
        <v>264</v>
      </c>
      <c r="F452" s="20">
        <v>12348</v>
      </c>
      <c r="G452" s="20">
        <v>10911</v>
      </c>
      <c r="H452" s="21">
        <v>1.4370000000000001</v>
      </c>
      <c r="I452" s="22">
        <v>4</v>
      </c>
      <c r="J452" s="22" t="s">
        <v>405</v>
      </c>
      <c r="K452" s="23">
        <v>41970</v>
      </c>
      <c r="L452" s="24" t="s">
        <v>409</v>
      </c>
      <c r="M452" s="39">
        <v>4.94069</v>
      </c>
      <c r="N452" s="47">
        <v>15.579800000000001</v>
      </c>
      <c r="O452" s="47">
        <v>0.99034500000000003</v>
      </c>
      <c r="P452" s="47">
        <v>147.77000000000001</v>
      </c>
      <c r="Q452" s="47">
        <v>11.96</v>
      </c>
      <c r="R452" s="29">
        <f t="shared" si="24"/>
        <v>3.0569639129138082</v>
      </c>
      <c r="S452" s="47">
        <v>0</v>
      </c>
      <c r="T452" s="47">
        <f t="shared" si="25"/>
        <v>0</v>
      </c>
      <c r="U452" s="47">
        <v>23.45</v>
      </c>
      <c r="V452" s="29">
        <f t="shared" si="26"/>
        <v>0.46624913013221986</v>
      </c>
      <c r="W452" s="47">
        <v>1</v>
      </c>
      <c r="X452" s="29">
        <f t="shared" si="27"/>
        <v>1.9882692116512571E-2</v>
      </c>
      <c r="Y452" s="26"/>
      <c r="Z452" s="27" t="e">
        <f>#REF!/1000</f>
        <v>#REF!</v>
      </c>
      <c r="AA452" s="27" t="e">
        <f>#REF!/1000</f>
        <v>#REF!</v>
      </c>
      <c r="AB452" s="27" t="e">
        <f>#REF!/1000</f>
        <v>#REF!</v>
      </c>
      <c r="AC452" s="27" t="e">
        <f>#REF!/1000</f>
        <v>#REF!</v>
      </c>
      <c r="AE452" s="18" t="e">
        <f>#REF!/1000</f>
        <v>#REF!</v>
      </c>
      <c r="AF452" s="18" t="e">
        <f>#REF!/1000</f>
        <v>#REF!</v>
      </c>
      <c r="AG452" s="18" t="e">
        <f>#REF!/1000</f>
        <v>#REF!</v>
      </c>
      <c r="AH452" s="18" t="e">
        <f>#REF!/1000</f>
        <v>#REF!</v>
      </c>
    </row>
    <row r="453" spans="1:34" s="17" customFormat="1">
      <c r="A453" s="7" t="s">
        <v>442</v>
      </c>
      <c r="B453" s="7">
        <v>411</v>
      </c>
      <c r="C453" s="7">
        <v>3701</v>
      </c>
      <c r="D453" s="7">
        <v>100</v>
      </c>
      <c r="E453" s="7" t="s">
        <v>265</v>
      </c>
      <c r="F453" s="8">
        <v>2100</v>
      </c>
      <c r="G453" s="8">
        <v>2200</v>
      </c>
      <c r="H453" s="9">
        <v>0.1</v>
      </c>
      <c r="I453" s="10">
        <v>2</v>
      </c>
      <c r="J453" s="10" t="s">
        <v>407</v>
      </c>
      <c r="K453" s="11">
        <v>41970</v>
      </c>
      <c r="L453" s="12" t="s">
        <v>409</v>
      </c>
      <c r="M453" s="34">
        <v>2.6387499999999999</v>
      </c>
      <c r="N453" s="29">
        <v>6.7949999999999999</v>
      </c>
      <c r="O453" s="29">
        <v>1.2306299999999999</v>
      </c>
      <c r="P453" s="29">
        <v>0</v>
      </c>
      <c r="Q453" s="29">
        <v>0</v>
      </c>
      <c r="R453" s="29">
        <f t="shared" ref="R453:R516" si="28">(P453+Q453*0.5)/(3.5*H453*1000)*100</f>
        <v>0</v>
      </c>
      <c r="S453" s="29">
        <v>0</v>
      </c>
      <c r="T453" s="29">
        <f t="shared" ref="T453:T516" si="29">S453/(3.5*H453*1000)*100</f>
        <v>0</v>
      </c>
      <c r="U453" s="29">
        <v>0</v>
      </c>
      <c r="V453" s="29">
        <f t="shared" ref="V453:V516" si="30">U453/(3.5*H453*1000)*100</f>
        <v>0</v>
      </c>
      <c r="W453" s="29">
        <v>0</v>
      </c>
      <c r="X453" s="29">
        <f t="shared" ref="X453:X516" si="31">(W453/(H453*3.5*1000))*100</f>
        <v>0</v>
      </c>
      <c r="Y453" s="15"/>
      <c r="Z453" s="16" t="e">
        <f>#REF!/1000</f>
        <v>#REF!</v>
      </c>
      <c r="AA453" s="16" t="e">
        <f>#REF!/1000</f>
        <v>#REF!</v>
      </c>
      <c r="AB453" s="16" t="e">
        <f>#REF!/1000</f>
        <v>#REF!</v>
      </c>
      <c r="AC453" s="16" t="e">
        <f>#REF!/1000</f>
        <v>#REF!</v>
      </c>
      <c r="AE453" s="18" t="e">
        <f>#REF!/1000</f>
        <v>#REF!</v>
      </c>
      <c r="AF453" s="18" t="e">
        <f>#REF!/1000</f>
        <v>#REF!</v>
      </c>
      <c r="AG453" s="18" t="e">
        <f>#REF!/1000</f>
        <v>#REF!</v>
      </c>
      <c r="AH453" s="18" t="e">
        <f>#REF!/1000</f>
        <v>#REF!</v>
      </c>
    </row>
    <row r="454" spans="1:34" s="17" customFormat="1">
      <c r="A454" s="7" t="s">
        <v>442</v>
      </c>
      <c r="B454" s="7">
        <v>411</v>
      </c>
      <c r="C454" s="7">
        <v>3901</v>
      </c>
      <c r="D454" s="7">
        <v>600</v>
      </c>
      <c r="E454" s="7" t="s">
        <v>266</v>
      </c>
      <c r="F454" s="8">
        <v>43393</v>
      </c>
      <c r="G454" s="8">
        <v>46802</v>
      </c>
      <c r="H454" s="9">
        <v>3.4089999999999998</v>
      </c>
      <c r="I454" s="10">
        <v>2</v>
      </c>
      <c r="J454" s="10" t="s">
        <v>407</v>
      </c>
      <c r="K454" s="11">
        <v>41971</v>
      </c>
      <c r="L454" s="12" t="s">
        <v>409</v>
      </c>
      <c r="M454" s="34">
        <v>3.3625400000000001</v>
      </c>
      <c r="N454" s="29">
        <v>5.63178</v>
      </c>
      <c r="O454" s="29">
        <v>1.25203</v>
      </c>
      <c r="P454" s="29">
        <v>0.46</v>
      </c>
      <c r="Q454" s="29">
        <v>10.95</v>
      </c>
      <c r="R454" s="29">
        <f t="shared" si="28"/>
        <v>4.9742278841721492E-2</v>
      </c>
      <c r="S454" s="29">
        <v>0.31</v>
      </c>
      <c r="T454" s="29">
        <f t="shared" si="29"/>
        <v>2.5981645224825043E-3</v>
      </c>
      <c r="U454" s="29">
        <v>21.3</v>
      </c>
      <c r="V454" s="29">
        <f t="shared" si="30"/>
        <v>0.17851904622218498</v>
      </c>
      <c r="W454" s="29">
        <v>0</v>
      </c>
      <c r="X454" s="29">
        <f t="shared" si="31"/>
        <v>0</v>
      </c>
      <c r="Y454" s="15"/>
      <c r="Z454" s="16" t="e">
        <f>#REF!/1000</f>
        <v>#REF!</v>
      </c>
      <c r="AA454" s="16" t="e">
        <f>#REF!/1000</f>
        <v>#REF!</v>
      </c>
      <c r="AB454" s="16" t="e">
        <f>#REF!/1000</f>
        <v>#REF!</v>
      </c>
      <c r="AC454" s="16" t="e">
        <f>#REF!/1000</f>
        <v>#REF!</v>
      </c>
      <c r="AE454" s="18" t="e">
        <f>#REF!/1000</f>
        <v>#REF!</v>
      </c>
      <c r="AF454" s="18" t="e">
        <f>#REF!/1000</f>
        <v>#REF!</v>
      </c>
      <c r="AG454" s="18" t="e">
        <f>#REF!/1000</f>
        <v>#REF!</v>
      </c>
      <c r="AH454" s="18" t="e">
        <f>#REF!/1000</f>
        <v>#REF!</v>
      </c>
    </row>
    <row r="455" spans="1:34" s="17" customFormat="1">
      <c r="A455" s="7" t="s">
        <v>442</v>
      </c>
      <c r="B455" s="7">
        <v>411</v>
      </c>
      <c r="C455" s="7">
        <v>3901</v>
      </c>
      <c r="D455" s="7">
        <v>600</v>
      </c>
      <c r="E455" s="7" t="s">
        <v>266</v>
      </c>
      <c r="F455" s="8">
        <v>47075</v>
      </c>
      <c r="G455" s="8">
        <v>47880</v>
      </c>
      <c r="H455" s="9">
        <v>0.80500000000000005</v>
      </c>
      <c r="I455" s="10">
        <v>2</v>
      </c>
      <c r="J455" s="10" t="s">
        <v>407</v>
      </c>
      <c r="K455" s="11">
        <v>41971</v>
      </c>
      <c r="L455" s="12" t="s">
        <v>409</v>
      </c>
      <c r="M455" s="34">
        <v>3.6882899999999998</v>
      </c>
      <c r="N455" s="29">
        <v>3.2237100000000001</v>
      </c>
      <c r="O455" s="29">
        <v>1.07514</v>
      </c>
      <c r="P455" s="29">
        <v>0</v>
      </c>
      <c r="Q455" s="29">
        <v>0</v>
      </c>
      <c r="R455" s="29">
        <f t="shared" si="28"/>
        <v>0</v>
      </c>
      <c r="S455" s="29">
        <v>0</v>
      </c>
      <c r="T455" s="29">
        <f t="shared" si="29"/>
        <v>0</v>
      </c>
      <c r="U455" s="29">
        <v>8.07</v>
      </c>
      <c r="V455" s="29">
        <f t="shared" si="30"/>
        <v>0.28642413487133978</v>
      </c>
      <c r="W455" s="29">
        <v>0</v>
      </c>
      <c r="X455" s="29">
        <f t="shared" si="31"/>
        <v>0</v>
      </c>
      <c r="Y455" s="15"/>
      <c r="Z455" s="16" t="e">
        <f>#REF!/1000</f>
        <v>#REF!</v>
      </c>
      <c r="AA455" s="16" t="e">
        <f>#REF!/1000</f>
        <v>#REF!</v>
      </c>
      <c r="AB455" s="16" t="e">
        <f>#REF!/1000</f>
        <v>#REF!</v>
      </c>
      <c r="AC455" s="16" t="e">
        <f>#REF!/1000</f>
        <v>#REF!</v>
      </c>
      <c r="AE455" s="18" t="e">
        <f>#REF!/1000</f>
        <v>#REF!</v>
      </c>
      <c r="AF455" s="18" t="e">
        <f>#REF!/1000</f>
        <v>#REF!</v>
      </c>
      <c r="AG455" s="18" t="e">
        <f>#REF!/1000</f>
        <v>#REF!</v>
      </c>
      <c r="AH455" s="18" t="e">
        <f>#REF!/1000</f>
        <v>#REF!</v>
      </c>
    </row>
    <row r="456" spans="1:34" s="17" customFormat="1">
      <c r="A456" s="7" t="s">
        <v>442</v>
      </c>
      <c r="B456" s="7">
        <v>411</v>
      </c>
      <c r="C456" s="7">
        <v>3901</v>
      </c>
      <c r="D456" s="7">
        <v>600</v>
      </c>
      <c r="E456" s="7" t="s">
        <v>266</v>
      </c>
      <c r="F456" s="8">
        <v>48458</v>
      </c>
      <c r="G456" s="8">
        <v>53552</v>
      </c>
      <c r="H456" s="9">
        <v>5.0940000000000003</v>
      </c>
      <c r="I456" s="10">
        <v>2</v>
      </c>
      <c r="J456" s="10" t="s">
        <v>407</v>
      </c>
      <c r="K456" s="11">
        <v>41971</v>
      </c>
      <c r="L456" s="12" t="s">
        <v>409</v>
      </c>
      <c r="M456" s="34">
        <v>3.9641899999999999</v>
      </c>
      <c r="N456" s="29">
        <v>5.0498799999999999</v>
      </c>
      <c r="O456" s="29">
        <v>1.13856</v>
      </c>
      <c r="P456" s="29">
        <v>2.87</v>
      </c>
      <c r="Q456" s="29">
        <v>12.35</v>
      </c>
      <c r="R456" s="29">
        <f t="shared" si="28"/>
        <v>5.0731953558808676E-2</v>
      </c>
      <c r="S456" s="29">
        <v>0</v>
      </c>
      <c r="T456" s="29">
        <f t="shared" si="29"/>
        <v>0</v>
      </c>
      <c r="U456" s="29">
        <v>10.24</v>
      </c>
      <c r="V456" s="29">
        <f t="shared" si="30"/>
        <v>5.7434516798474396E-2</v>
      </c>
      <c r="W456" s="29">
        <v>0</v>
      </c>
      <c r="X456" s="29">
        <f t="shared" si="31"/>
        <v>0</v>
      </c>
      <c r="Y456" s="15"/>
      <c r="Z456" s="16" t="e">
        <f>#REF!/1000</f>
        <v>#REF!</v>
      </c>
      <c r="AA456" s="16" t="e">
        <f>#REF!/1000</f>
        <v>#REF!</v>
      </c>
      <c r="AB456" s="16" t="e">
        <f>#REF!/1000</f>
        <v>#REF!</v>
      </c>
      <c r="AC456" s="16" t="e">
        <f>#REF!/1000</f>
        <v>#REF!</v>
      </c>
      <c r="AE456" s="18" t="e">
        <f>#REF!/1000</f>
        <v>#REF!</v>
      </c>
      <c r="AF456" s="18" t="e">
        <f>#REF!/1000</f>
        <v>#REF!</v>
      </c>
      <c r="AG456" s="18" t="e">
        <f>#REF!/1000</f>
        <v>#REF!</v>
      </c>
      <c r="AH456" s="18" t="e">
        <f>#REF!/1000</f>
        <v>#REF!</v>
      </c>
    </row>
    <row r="457" spans="1:34" s="17" customFormat="1">
      <c r="A457" s="7" t="s">
        <v>442</v>
      </c>
      <c r="B457" s="7">
        <v>411</v>
      </c>
      <c r="C457" s="7">
        <v>3901</v>
      </c>
      <c r="D457" s="7">
        <v>600</v>
      </c>
      <c r="E457" s="7" t="s">
        <v>266</v>
      </c>
      <c r="F457" s="8">
        <v>35116</v>
      </c>
      <c r="G457" s="8">
        <v>42590</v>
      </c>
      <c r="H457" s="9">
        <v>7.4740000000000002</v>
      </c>
      <c r="I457" s="10">
        <v>2</v>
      </c>
      <c r="J457" s="10" t="s">
        <v>407</v>
      </c>
      <c r="K457" s="11">
        <v>41971</v>
      </c>
      <c r="L457" s="12" t="s">
        <v>409</v>
      </c>
      <c r="M457" s="34">
        <v>3.0609000000000002</v>
      </c>
      <c r="N457" s="29">
        <v>4.2382600000000004</v>
      </c>
      <c r="O457" s="29">
        <v>1.1367400000000001</v>
      </c>
      <c r="P457" s="29">
        <v>1.36</v>
      </c>
      <c r="Q457" s="29">
        <v>13.53</v>
      </c>
      <c r="R457" s="29">
        <f t="shared" si="28"/>
        <v>3.1060055812531059E-2</v>
      </c>
      <c r="S457" s="29">
        <v>23.549999999999997</v>
      </c>
      <c r="T457" s="29">
        <f t="shared" si="29"/>
        <v>9.0026377155090015E-2</v>
      </c>
      <c r="U457" s="29">
        <v>0</v>
      </c>
      <c r="V457" s="29">
        <f t="shared" si="30"/>
        <v>0</v>
      </c>
      <c r="W457" s="48">
        <v>15.370000000000001</v>
      </c>
      <c r="X457" s="29">
        <f t="shared" si="31"/>
        <v>5.8756068657058756E-2</v>
      </c>
      <c r="Y457" s="15"/>
      <c r="Z457" s="16" t="e">
        <f>#REF!/1000</f>
        <v>#REF!</v>
      </c>
      <c r="AA457" s="16" t="e">
        <f>#REF!/1000</f>
        <v>#REF!</v>
      </c>
      <c r="AB457" s="16" t="e">
        <f>#REF!/1000</f>
        <v>#REF!</v>
      </c>
      <c r="AC457" s="16" t="e">
        <f>#REF!/1000</f>
        <v>#REF!</v>
      </c>
      <c r="AE457" s="18" t="e">
        <f>#REF!/1000</f>
        <v>#REF!</v>
      </c>
      <c r="AF457" s="18" t="e">
        <f>#REF!/1000</f>
        <v>#REF!</v>
      </c>
      <c r="AG457" s="18" t="e">
        <f>#REF!/1000</f>
        <v>#REF!</v>
      </c>
      <c r="AH457" s="18" t="e">
        <f>#REF!/1000</f>
        <v>#REF!</v>
      </c>
    </row>
    <row r="458" spans="1:34" s="17" customFormat="1">
      <c r="A458" s="7" t="s">
        <v>442</v>
      </c>
      <c r="B458" s="7">
        <v>411</v>
      </c>
      <c r="C458" s="7">
        <v>3901</v>
      </c>
      <c r="D458" s="7">
        <v>600</v>
      </c>
      <c r="E458" s="7" t="s">
        <v>266</v>
      </c>
      <c r="F458" s="8">
        <v>55793</v>
      </c>
      <c r="G458" s="8">
        <v>62500</v>
      </c>
      <c r="H458" s="9">
        <v>6.7069999999999999</v>
      </c>
      <c r="I458" s="10">
        <v>2</v>
      </c>
      <c r="J458" s="10" t="s">
        <v>407</v>
      </c>
      <c r="K458" s="11">
        <v>41971</v>
      </c>
      <c r="L458" s="12" t="s">
        <v>409</v>
      </c>
      <c r="M458" s="34">
        <v>3.3528899999999999</v>
      </c>
      <c r="N458" s="29">
        <v>4.8436300000000001</v>
      </c>
      <c r="O458" s="29">
        <v>1.2494400000000001</v>
      </c>
      <c r="P458" s="29">
        <v>15.96</v>
      </c>
      <c r="Q458" s="29">
        <v>5.18</v>
      </c>
      <c r="R458" s="29">
        <f t="shared" si="28"/>
        <v>7.902191739973162E-2</v>
      </c>
      <c r="S458" s="29">
        <v>5.49</v>
      </c>
      <c r="T458" s="29">
        <f t="shared" si="29"/>
        <v>2.338707959700952E-2</v>
      </c>
      <c r="U458" s="29">
        <v>0</v>
      </c>
      <c r="V458" s="29">
        <f t="shared" si="30"/>
        <v>0</v>
      </c>
      <c r="W458" s="29">
        <v>0</v>
      </c>
      <c r="X458" s="29">
        <f t="shared" si="31"/>
        <v>0</v>
      </c>
      <c r="Y458" s="15"/>
      <c r="Z458" s="16" t="e">
        <f>#REF!/1000</f>
        <v>#REF!</v>
      </c>
      <c r="AA458" s="16" t="e">
        <f>#REF!/1000</f>
        <v>#REF!</v>
      </c>
      <c r="AB458" s="16" t="e">
        <f>#REF!/1000</f>
        <v>#REF!</v>
      </c>
      <c r="AC458" s="16" t="e">
        <f>#REF!/1000</f>
        <v>#REF!</v>
      </c>
      <c r="AE458" s="18" t="e">
        <f>#REF!/1000</f>
        <v>#REF!</v>
      </c>
      <c r="AF458" s="18" t="e">
        <f>#REF!/1000</f>
        <v>#REF!</v>
      </c>
      <c r="AG458" s="18" t="e">
        <f>#REF!/1000</f>
        <v>#REF!</v>
      </c>
      <c r="AH458" s="18" t="e">
        <f>#REF!/1000</f>
        <v>#REF!</v>
      </c>
    </row>
    <row r="459" spans="1:34" s="28" customFormat="1">
      <c r="A459" s="19" t="s">
        <v>443</v>
      </c>
      <c r="B459" s="19">
        <v>413</v>
      </c>
      <c r="C459" s="19">
        <v>32</v>
      </c>
      <c r="D459" s="19">
        <v>101</v>
      </c>
      <c r="E459" s="19" t="s">
        <v>267</v>
      </c>
      <c r="F459" s="20">
        <v>0</v>
      </c>
      <c r="G459" s="20">
        <v>14000</v>
      </c>
      <c r="H459" s="21">
        <v>14</v>
      </c>
      <c r="I459" s="22">
        <v>4</v>
      </c>
      <c r="J459" s="22" t="s">
        <v>405</v>
      </c>
      <c r="K459" s="23">
        <v>41974</v>
      </c>
      <c r="L459" s="24" t="s">
        <v>409</v>
      </c>
      <c r="M459" s="39">
        <v>1.93103</v>
      </c>
      <c r="N459" s="47">
        <v>6.91526</v>
      </c>
      <c r="O459" s="47">
        <v>1.40052</v>
      </c>
      <c r="P459" s="47">
        <v>0</v>
      </c>
      <c r="Q459" s="47">
        <v>3.09</v>
      </c>
      <c r="R459" s="29">
        <f t="shared" si="28"/>
        <v>3.1530612244897961E-3</v>
      </c>
      <c r="S459" s="47">
        <v>7</v>
      </c>
      <c r="T459" s="47">
        <f t="shared" si="29"/>
        <v>1.4285714285714287E-2</v>
      </c>
      <c r="U459" s="47">
        <v>5.63</v>
      </c>
      <c r="V459" s="29">
        <f t="shared" si="30"/>
        <v>1.1489795918367346E-2</v>
      </c>
      <c r="W459" s="47">
        <v>0</v>
      </c>
      <c r="X459" s="29">
        <f t="shared" si="31"/>
        <v>0</v>
      </c>
      <c r="Y459" s="26"/>
      <c r="Z459" s="27" t="e">
        <f>#REF!/1000</f>
        <v>#REF!</v>
      </c>
      <c r="AA459" s="27" t="e">
        <f>#REF!/1000</f>
        <v>#REF!</v>
      </c>
      <c r="AB459" s="27" t="e">
        <f>#REF!/1000</f>
        <v>#REF!</v>
      </c>
      <c r="AC459" s="27" t="e">
        <f>#REF!/1000</f>
        <v>#REF!</v>
      </c>
      <c r="AE459" s="18" t="e">
        <f>#REF!/1000</f>
        <v>#REF!</v>
      </c>
      <c r="AF459" s="18" t="e">
        <f>#REF!/1000</f>
        <v>#REF!</v>
      </c>
      <c r="AG459" s="18" t="e">
        <f>#REF!/1000</f>
        <v>#REF!</v>
      </c>
      <c r="AH459" s="18" t="e">
        <f>#REF!/1000</f>
        <v>#REF!</v>
      </c>
    </row>
    <row r="460" spans="1:34" s="28" customFormat="1">
      <c r="A460" s="19" t="s">
        <v>443</v>
      </c>
      <c r="B460" s="19">
        <v>413</v>
      </c>
      <c r="C460" s="19">
        <v>32</v>
      </c>
      <c r="D460" s="19">
        <v>101</v>
      </c>
      <c r="E460" s="19" t="s">
        <v>267</v>
      </c>
      <c r="F460" s="20">
        <v>14000</v>
      </c>
      <c r="G460" s="20">
        <v>0</v>
      </c>
      <c r="H460" s="21">
        <v>14</v>
      </c>
      <c r="I460" s="22">
        <v>4</v>
      </c>
      <c r="J460" s="22" t="s">
        <v>406</v>
      </c>
      <c r="K460" s="23">
        <v>41974</v>
      </c>
      <c r="L460" s="24" t="s">
        <v>409</v>
      </c>
      <c r="M460" s="39">
        <v>2.1970800000000001</v>
      </c>
      <c r="N460" s="47">
        <v>7.46373</v>
      </c>
      <c r="O460" s="47">
        <v>1.3432299999999999</v>
      </c>
      <c r="P460" s="47">
        <v>0</v>
      </c>
      <c r="Q460" s="47">
        <v>39.14</v>
      </c>
      <c r="R460" s="29">
        <f t="shared" si="28"/>
        <v>3.9938775510204083E-2</v>
      </c>
      <c r="S460" s="47">
        <v>0</v>
      </c>
      <c r="T460" s="47">
        <f t="shared" si="29"/>
        <v>0</v>
      </c>
      <c r="U460" s="47">
        <v>0</v>
      </c>
      <c r="V460" s="29">
        <f t="shared" si="30"/>
        <v>0</v>
      </c>
      <c r="W460" s="47">
        <v>0</v>
      </c>
      <c r="X460" s="29">
        <f t="shared" si="31"/>
        <v>0</v>
      </c>
      <c r="Y460" s="26"/>
      <c r="Z460" s="27" t="e">
        <f>#REF!/1000</f>
        <v>#REF!</v>
      </c>
      <c r="AA460" s="27" t="e">
        <f>#REF!/1000</f>
        <v>#REF!</v>
      </c>
      <c r="AB460" s="27" t="e">
        <f>#REF!/1000</f>
        <v>#REF!</v>
      </c>
      <c r="AC460" s="27" t="e">
        <f>#REF!/1000</f>
        <v>#REF!</v>
      </c>
      <c r="AE460" s="18" t="e">
        <f>#REF!/1000</f>
        <v>#REF!</v>
      </c>
      <c r="AF460" s="18" t="e">
        <f>#REF!/1000</f>
        <v>#REF!</v>
      </c>
      <c r="AG460" s="18" t="e">
        <f>#REF!/1000</f>
        <v>#REF!</v>
      </c>
      <c r="AH460" s="18" t="e">
        <f>#REF!/1000</f>
        <v>#REF!</v>
      </c>
    </row>
    <row r="461" spans="1:34" s="28" customFormat="1">
      <c r="A461" s="19" t="s">
        <v>443</v>
      </c>
      <c r="B461" s="19">
        <v>413</v>
      </c>
      <c r="C461" s="19">
        <v>32</v>
      </c>
      <c r="D461" s="19">
        <v>102</v>
      </c>
      <c r="E461" s="19" t="s">
        <v>268</v>
      </c>
      <c r="F461" s="20">
        <v>14000</v>
      </c>
      <c r="G461" s="20">
        <v>26000</v>
      </c>
      <c r="H461" s="21">
        <v>12</v>
      </c>
      <c r="I461" s="22">
        <v>4</v>
      </c>
      <c r="J461" s="22" t="s">
        <v>405</v>
      </c>
      <c r="K461" s="23">
        <v>41974</v>
      </c>
      <c r="L461" s="24" t="s">
        <v>409</v>
      </c>
      <c r="M461" s="39">
        <v>1.7746500000000001</v>
      </c>
      <c r="N461" s="47">
        <v>7.0605799999999999</v>
      </c>
      <c r="O461" s="47">
        <v>1.2432700000000001</v>
      </c>
      <c r="P461" s="47">
        <v>0</v>
      </c>
      <c r="Q461" s="47">
        <v>4.8600000000000003</v>
      </c>
      <c r="R461" s="29">
        <f t="shared" si="28"/>
        <v>5.7857142857142864E-3</v>
      </c>
      <c r="S461" s="47">
        <v>0</v>
      </c>
      <c r="T461" s="47">
        <f t="shared" si="29"/>
        <v>0</v>
      </c>
      <c r="U461" s="47">
        <v>2.67</v>
      </c>
      <c r="V461" s="29">
        <f t="shared" si="30"/>
        <v>6.3571428571428563E-3</v>
      </c>
      <c r="W461" s="47">
        <v>0</v>
      </c>
      <c r="X461" s="29">
        <f t="shared" si="31"/>
        <v>0</v>
      </c>
      <c r="Y461" s="26"/>
      <c r="Z461" s="27" t="e">
        <f>#REF!/1000</f>
        <v>#REF!</v>
      </c>
      <c r="AA461" s="27" t="e">
        <f>#REF!/1000</f>
        <v>#REF!</v>
      </c>
      <c r="AB461" s="27" t="e">
        <f>#REF!/1000</f>
        <v>#REF!</v>
      </c>
      <c r="AC461" s="27" t="e">
        <f>#REF!/1000</f>
        <v>#REF!</v>
      </c>
      <c r="AE461" s="18" t="e">
        <f>#REF!/1000</f>
        <v>#REF!</v>
      </c>
      <c r="AF461" s="18" t="e">
        <f>#REF!/1000</f>
        <v>#REF!</v>
      </c>
      <c r="AG461" s="18" t="e">
        <f>#REF!/1000</f>
        <v>#REF!</v>
      </c>
      <c r="AH461" s="18" t="e">
        <f>#REF!/1000</f>
        <v>#REF!</v>
      </c>
    </row>
    <row r="462" spans="1:34" s="17" customFormat="1">
      <c r="A462" s="7" t="s">
        <v>443</v>
      </c>
      <c r="B462" s="7">
        <v>413</v>
      </c>
      <c r="C462" s="7">
        <v>32</v>
      </c>
      <c r="D462" s="7">
        <v>102</v>
      </c>
      <c r="E462" s="7" t="s">
        <v>268</v>
      </c>
      <c r="F462" s="8">
        <v>26000</v>
      </c>
      <c r="G462" s="8">
        <v>14000</v>
      </c>
      <c r="H462" s="9">
        <v>12</v>
      </c>
      <c r="I462" s="10">
        <v>4</v>
      </c>
      <c r="J462" s="10" t="s">
        <v>406</v>
      </c>
      <c r="K462" s="11">
        <v>41974</v>
      </c>
      <c r="L462" s="12" t="s">
        <v>409</v>
      </c>
      <c r="M462" s="34">
        <v>1.8213699999999999</v>
      </c>
      <c r="N462" s="29">
        <v>9.1010200000000001</v>
      </c>
      <c r="O462" s="29">
        <v>1.24048</v>
      </c>
      <c r="P462" s="29">
        <v>0</v>
      </c>
      <c r="Q462" s="29">
        <v>9.59</v>
      </c>
      <c r="R462" s="29">
        <f t="shared" si="28"/>
        <v>1.1416666666666665E-2</v>
      </c>
      <c r="S462" s="29">
        <v>0</v>
      </c>
      <c r="T462" s="29">
        <f t="shared" si="29"/>
        <v>0</v>
      </c>
      <c r="U462" s="29">
        <v>29.28</v>
      </c>
      <c r="V462" s="29">
        <f t="shared" si="30"/>
        <v>6.9714285714285729E-2</v>
      </c>
      <c r="W462" s="29">
        <v>0</v>
      </c>
      <c r="X462" s="29">
        <f t="shared" si="31"/>
        <v>0</v>
      </c>
      <c r="Y462" s="15"/>
      <c r="Z462" s="16" t="e">
        <f>#REF!/1000</f>
        <v>#REF!</v>
      </c>
      <c r="AA462" s="16" t="e">
        <f>#REF!/1000</f>
        <v>#REF!</v>
      </c>
      <c r="AB462" s="16" t="e">
        <f>#REF!/1000</f>
        <v>#REF!</v>
      </c>
      <c r="AC462" s="16" t="e">
        <f>#REF!/1000</f>
        <v>#REF!</v>
      </c>
      <c r="AE462" s="18" t="e">
        <f>#REF!/1000</f>
        <v>#REF!</v>
      </c>
      <c r="AF462" s="18" t="e">
        <f>#REF!/1000</f>
        <v>#REF!</v>
      </c>
      <c r="AG462" s="18" t="e">
        <f>#REF!/1000</f>
        <v>#REF!</v>
      </c>
      <c r="AH462" s="18" t="e">
        <f>#REF!/1000</f>
        <v>#REF!</v>
      </c>
    </row>
    <row r="463" spans="1:34" s="28" customFormat="1">
      <c r="A463" s="19" t="s">
        <v>443</v>
      </c>
      <c r="B463" s="19">
        <v>413</v>
      </c>
      <c r="C463" s="19">
        <v>33</v>
      </c>
      <c r="D463" s="19">
        <v>300</v>
      </c>
      <c r="E463" s="19" t="s">
        <v>269</v>
      </c>
      <c r="F463" s="20">
        <v>48242</v>
      </c>
      <c r="G463" s="20">
        <v>75243</v>
      </c>
      <c r="H463" s="21">
        <v>27.001000000000001</v>
      </c>
      <c r="I463" s="22">
        <v>2</v>
      </c>
      <c r="J463" s="22" t="s">
        <v>407</v>
      </c>
      <c r="K463" s="23">
        <v>41975</v>
      </c>
      <c r="L463" s="24" t="s">
        <v>409</v>
      </c>
      <c r="M463" s="39">
        <v>3.2250899999999998</v>
      </c>
      <c r="N463" s="47">
        <v>9.1819000000000006</v>
      </c>
      <c r="O463" s="47">
        <v>1.18635</v>
      </c>
      <c r="P463" s="47">
        <v>432</v>
      </c>
      <c r="Q463" s="47">
        <v>525</v>
      </c>
      <c r="R463" s="29">
        <f t="shared" si="28"/>
        <v>0.73489341664594432</v>
      </c>
      <c r="S463" s="47">
        <v>2942.78</v>
      </c>
      <c r="T463" s="47">
        <f t="shared" si="29"/>
        <v>3.113937579031465</v>
      </c>
      <c r="U463" s="47">
        <v>0</v>
      </c>
      <c r="V463" s="29">
        <f t="shared" si="30"/>
        <v>0</v>
      </c>
      <c r="W463" s="47">
        <v>0</v>
      </c>
      <c r="X463" s="29">
        <f t="shared" si="31"/>
        <v>0</v>
      </c>
      <c r="Y463" s="26"/>
      <c r="Z463" s="27" t="e">
        <f>#REF!/1000</f>
        <v>#REF!</v>
      </c>
      <c r="AA463" s="27" t="e">
        <f>#REF!/1000</f>
        <v>#REF!</v>
      </c>
      <c r="AB463" s="27" t="e">
        <f>#REF!/1000</f>
        <v>#REF!</v>
      </c>
      <c r="AC463" s="27" t="e">
        <f>#REF!/1000</f>
        <v>#REF!</v>
      </c>
      <c r="AE463" s="18" t="e">
        <f>#REF!/1000</f>
        <v>#REF!</v>
      </c>
      <c r="AF463" s="18" t="e">
        <f>#REF!/1000</f>
        <v>#REF!</v>
      </c>
      <c r="AG463" s="18" t="e">
        <f>#REF!/1000</f>
        <v>#REF!</v>
      </c>
      <c r="AH463" s="18" t="e">
        <f>#REF!/1000</f>
        <v>#REF!</v>
      </c>
    </row>
    <row r="464" spans="1:34" s="28" customFormat="1">
      <c r="A464" s="19" t="s">
        <v>443</v>
      </c>
      <c r="B464" s="19">
        <v>413</v>
      </c>
      <c r="C464" s="19">
        <v>3263</v>
      </c>
      <c r="D464" s="19">
        <v>100</v>
      </c>
      <c r="E464" s="19" t="s">
        <v>270</v>
      </c>
      <c r="F464" s="20">
        <v>25000</v>
      </c>
      <c r="G464" s="20">
        <v>0</v>
      </c>
      <c r="H464" s="21">
        <v>25</v>
      </c>
      <c r="I464" s="22">
        <v>4</v>
      </c>
      <c r="J464" s="22" t="s">
        <v>406</v>
      </c>
      <c r="K464" s="23">
        <v>41975</v>
      </c>
      <c r="L464" s="24" t="s">
        <v>409</v>
      </c>
      <c r="M464" s="39">
        <v>2.5396800000000002</v>
      </c>
      <c r="N464" s="47">
        <v>10.0014</v>
      </c>
      <c r="O464" s="47">
        <v>1.09022</v>
      </c>
      <c r="P464" s="47">
        <v>20</v>
      </c>
      <c r="Q464" s="47">
        <v>679</v>
      </c>
      <c r="R464" s="29">
        <f t="shared" si="28"/>
        <v>0.41085714285714287</v>
      </c>
      <c r="S464" s="47">
        <v>63.04</v>
      </c>
      <c r="T464" s="47">
        <f t="shared" si="29"/>
        <v>7.2045714285714282E-2</v>
      </c>
      <c r="U464" s="47">
        <v>58</v>
      </c>
      <c r="V464" s="29">
        <f t="shared" si="30"/>
        <v>6.6285714285714281E-2</v>
      </c>
      <c r="W464" s="47">
        <v>1</v>
      </c>
      <c r="X464" s="29">
        <f t="shared" si="31"/>
        <v>1.1428571428571429E-3</v>
      </c>
      <c r="Y464" s="26"/>
      <c r="Z464" s="27" t="e">
        <f>#REF!/1000</f>
        <v>#REF!</v>
      </c>
      <c r="AA464" s="27" t="e">
        <f>#REF!/1000</f>
        <v>#REF!</v>
      </c>
      <c r="AB464" s="27" t="e">
        <f>#REF!/1000</f>
        <v>#REF!</v>
      </c>
      <c r="AC464" s="27" t="e">
        <f>#REF!/1000</f>
        <v>#REF!</v>
      </c>
      <c r="AE464" s="18" t="e">
        <f>#REF!/1000</f>
        <v>#REF!</v>
      </c>
      <c r="AF464" s="18" t="e">
        <f>#REF!/1000</f>
        <v>#REF!</v>
      </c>
      <c r="AG464" s="18" t="e">
        <f>#REF!/1000</f>
        <v>#REF!</v>
      </c>
      <c r="AH464" s="18" t="e">
        <f>#REF!/1000</f>
        <v>#REF!</v>
      </c>
    </row>
    <row r="465" spans="1:34" s="28" customFormat="1">
      <c r="A465" s="19" t="s">
        <v>443</v>
      </c>
      <c r="B465" s="19">
        <v>413</v>
      </c>
      <c r="C465" s="19">
        <v>3263</v>
      </c>
      <c r="D465" s="19">
        <v>100</v>
      </c>
      <c r="E465" s="19" t="s">
        <v>270</v>
      </c>
      <c r="F465" s="20">
        <v>0</v>
      </c>
      <c r="G465" s="20">
        <v>25000</v>
      </c>
      <c r="H465" s="21">
        <v>25</v>
      </c>
      <c r="I465" s="22">
        <v>4</v>
      </c>
      <c r="J465" s="22" t="s">
        <v>405</v>
      </c>
      <c r="K465" s="23">
        <v>41975</v>
      </c>
      <c r="L465" s="24" t="s">
        <v>409</v>
      </c>
      <c r="M465" s="39">
        <v>2.6524100000000002</v>
      </c>
      <c r="N465" s="47">
        <v>8.1770600000000009</v>
      </c>
      <c r="O465" s="47">
        <v>1.15008</v>
      </c>
      <c r="P465" s="47">
        <v>0</v>
      </c>
      <c r="Q465" s="47">
        <v>0</v>
      </c>
      <c r="R465" s="29">
        <f t="shared" si="28"/>
        <v>0</v>
      </c>
      <c r="S465" s="47">
        <v>39.06</v>
      </c>
      <c r="T465" s="47">
        <f t="shared" si="29"/>
        <v>4.4639999999999999E-2</v>
      </c>
      <c r="U465" s="47">
        <v>0</v>
      </c>
      <c r="V465" s="29">
        <f t="shared" si="30"/>
        <v>0</v>
      </c>
      <c r="W465" s="47">
        <v>0</v>
      </c>
      <c r="X465" s="29">
        <f t="shared" si="31"/>
        <v>0</v>
      </c>
      <c r="Y465" s="26"/>
      <c r="Z465" s="27" t="e">
        <f>#REF!/1000</f>
        <v>#REF!</v>
      </c>
      <c r="AA465" s="27" t="e">
        <f>#REF!/1000</f>
        <v>#REF!</v>
      </c>
      <c r="AB465" s="27" t="e">
        <f>#REF!/1000</f>
        <v>#REF!</v>
      </c>
      <c r="AC465" s="27" t="e">
        <f>#REF!/1000</f>
        <v>#REF!</v>
      </c>
      <c r="AE465" s="18" t="e">
        <f>#REF!/1000</f>
        <v>#REF!</v>
      </c>
      <c r="AF465" s="18" t="e">
        <f>#REF!/1000</f>
        <v>#REF!</v>
      </c>
      <c r="AG465" s="18" t="e">
        <f>#REF!/1000</f>
        <v>#REF!</v>
      </c>
      <c r="AH465" s="18" t="e">
        <f>#REF!/1000</f>
        <v>#REF!</v>
      </c>
    </row>
    <row r="466" spans="1:34" s="28" customFormat="1">
      <c r="A466" s="19" t="s">
        <v>443</v>
      </c>
      <c r="B466" s="19">
        <v>413</v>
      </c>
      <c r="C466" s="19">
        <v>3412</v>
      </c>
      <c r="D466" s="19">
        <v>101</v>
      </c>
      <c r="E466" s="19" t="s">
        <v>271</v>
      </c>
      <c r="F466" s="20">
        <v>0</v>
      </c>
      <c r="G466" s="20">
        <v>8943</v>
      </c>
      <c r="H466" s="21">
        <v>8.9429999999999996</v>
      </c>
      <c r="I466" s="22">
        <v>2</v>
      </c>
      <c r="J466" s="22" t="s">
        <v>407</v>
      </c>
      <c r="K466" s="23">
        <v>41975</v>
      </c>
      <c r="L466" s="24" t="s">
        <v>409</v>
      </c>
      <c r="M466" s="39">
        <v>2.39933</v>
      </c>
      <c r="N466" s="47">
        <v>3.0901100000000001</v>
      </c>
      <c r="O466" s="47">
        <v>1.17709</v>
      </c>
      <c r="P466" s="47">
        <v>0</v>
      </c>
      <c r="Q466" s="47">
        <v>0</v>
      </c>
      <c r="R466" s="29">
        <f t="shared" si="28"/>
        <v>0</v>
      </c>
      <c r="S466" s="47">
        <v>96.54</v>
      </c>
      <c r="T466" s="47">
        <f t="shared" si="29"/>
        <v>0.30842957780227154</v>
      </c>
      <c r="U466" s="47">
        <v>63</v>
      </c>
      <c r="V466" s="29">
        <f t="shared" si="30"/>
        <v>0.20127474002012746</v>
      </c>
      <c r="W466" s="47">
        <v>0</v>
      </c>
      <c r="X466" s="29">
        <f t="shared" si="31"/>
        <v>0</v>
      </c>
      <c r="Y466" s="26"/>
      <c r="Z466" s="27" t="e">
        <f>#REF!/1000</f>
        <v>#REF!</v>
      </c>
      <c r="AA466" s="27" t="e">
        <f>#REF!/1000</f>
        <v>#REF!</v>
      </c>
      <c r="AB466" s="27" t="e">
        <f>#REF!/1000</f>
        <v>#REF!</v>
      </c>
      <c r="AC466" s="27" t="e">
        <f>#REF!/1000</f>
        <v>#REF!</v>
      </c>
      <c r="AE466" s="18" t="e">
        <f>#REF!/1000</f>
        <v>#REF!</v>
      </c>
      <c r="AF466" s="18" t="e">
        <f>#REF!/1000</f>
        <v>#REF!</v>
      </c>
      <c r="AG466" s="18" t="e">
        <f>#REF!/1000</f>
        <v>#REF!</v>
      </c>
      <c r="AH466" s="18" t="e">
        <f>#REF!/1000</f>
        <v>#REF!</v>
      </c>
    </row>
    <row r="467" spans="1:34" s="28" customFormat="1">
      <c r="A467" s="19" t="s">
        <v>443</v>
      </c>
      <c r="B467" s="19">
        <v>413</v>
      </c>
      <c r="C467" s="19">
        <v>3543</v>
      </c>
      <c r="D467" s="19">
        <v>100</v>
      </c>
      <c r="E467" s="19" t="s">
        <v>272</v>
      </c>
      <c r="F467" s="20">
        <v>0</v>
      </c>
      <c r="G467" s="20">
        <v>1208</v>
      </c>
      <c r="H467" s="21">
        <v>1.208</v>
      </c>
      <c r="I467" s="22">
        <v>2</v>
      </c>
      <c r="J467" s="22" t="s">
        <v>407</v>
      </c>
      <c r="K467" s="23">
        <v>41974</v>
      </c>
      <c r="L467" s="24" t="s">
        <v>409</v>
      </c>
      <c r="M467" s="39">
        <v>2.2480000000000002</v>
      </c>
      <c r="N467" s="47">
        <v>4.6142200000000004</v>
      </c>
      <c r="O467" s="47">
        <v>1.11911</v>
      </c>
      <c r="P467" s="47">
        <v>0</v>
      </c>
      <c r="Q467" s="47">
        <v>2</v>
      </c>
      <c r="R467" s="29">
        <f t="shared" si="28"/>
        <v>2.3651844843897825E-2</v>
      </c>
      <c r="S467" s="47">
        <v>0</v>
      </c>
      <c r="T467" s="47">
        <f t="shared" si="29"/>
        <v>0</v>
      </c>
      <c r="U467" s="47">
        <v>2.4700000000000002</v>
      </c>
      <c r="V467" s="29">
        <f t="shared" si="30"/>
        <v>5.842005676442763E-2</v>
      </c>
      <c r="W467" s="47">
        <v>0</v>
      </c>
      <c r="X467" s="29">
        <f t="shared" si="31"/>
        <v>0</v>
      </c>
      <c r="Y467" s="26"/>
      <c r="Z467" s="27" t="e">
        <f>#REF!/1000</f>
        <v>#REF!</v>
      </c>
      <c r="AA467" s="27" t="e">
        <f>#REF!/1000</f>
        <v>#REF!</v>
      </c>
      <c r="AB467" s="27" t="e">
        <f>#REF!/1000</f>
        <v>#REF!</v>
      </c>
      <c r="AC467" s="27" t="e">
        <f>#REF!/1000</f>
        <v>#REF!</v>
      </c>
      <c r="AE467" s="18" t="e">
        <f>#REF!/1000</f>
        <v>#REF!</v>
      </c>
      <c r="AF467" s="18" t="e">
        <f>#REF!/1000</f>
        <v>#REF!</v>
      </c>
      <c r="AG467" s="18" t="e">
        <f>#REF!/1000</f>
        <v>#REF!</v>
      </c>
      <c r="AH467" s="18" t="e">
        <f>#REF!/1000</f>
        <v>#REF!</v>
      </c>
    </row>
    <row r="468" spans="1:34" s="28" customFormat="1">
      <c r="A468" s="19" t="s">
        <v>443</v>
      </c>
      <c r="B468" s="19">
        <v>413</v>
      </c>
      <c r="C468" s="19">
        <v>3603</v>
      </c>
      <c r="D468" s="19">
        <v>100</v>
      </c>
      <c r="E468" s="19" t="s">
        <v>273</v>
      </c>
      <c r="F468" s="20">
        <v>0</v>
      </c>
      <c r="G468" s="20">
        <v>5810</v>
      </c>
      <c r="H468" s="21">
        <v>5.81</v>
      </c>
      <c r="I468" s="22">
        <v>2</v>
      </c>
      <c r="J468" s="22" t="s">
        <v>407</v>
      </c>
      <c r="K468" s="23">
        <v>41975</v>
      </c>
      <c r="L468" s="24" t="s">
        <v>409</v>
      </c>
      <c r="M468" s="39">
        <v>2.3144200000000001</v>
      </c>
      <c r="N468" s="47">
        <v>9.7719500000000004</v>
      </c>
      <c r="O468" s="47">
        <v>1.1019000000000001</v>
      </c>
      <c r="P468" s="47">
        <v>0</v>
      </c>
      <c r="Q468" s="47">
        <v>28</v>
      </c>
      <c r="R468" s="29">
        <f t="shared" si="28"/>
        <v>6.8846815834767663E-2</v>
      </c>
      <c r="S468" s="47">
        <v>69.2</v>
      </c>
      <c r="T468" s="47">
        <f t="shared" si="29"/>
        <v>0.34029997541185159</v>
      </c>
      <c r="U468" s="47">
        <v>78</v>
      </c>
      <c r="V468" s="29">
        <f t="shared" si="30"/>
        <v>0.38357511679370548</v>
      </c>
      <c r="W468" s="47">
        <v>0</v>
      </c>
      <c r="X468" s="29">
        <f t="shared" si="31"/>
        <v>0</v>
      </c>
      <c r="Y468" s="26"/>
      <c r="Z468" s="27" t="e">
        <f>#REF!/1000</f>
        <v>#REF!</v>
      </c>
      <c r="AA468" s="27" t="e">
        <f>#REF!/1000</f>
        <v>#REF!</v>
      </c>
      <c r="AB468" s="27" t="e">
        <f>#REF!/1000</f>
        <v>#REF!</v>
      </c>
      <c r="AC468" s="27" t="e">
        <f>#REF!/1000</f>
        <v>#REF!</v>
      </c>
      <c r="AE468" s="18" t="e">
        <f>#REF!/1000</f>
        <v>#REF!</v>
      </c>
      <c r="AF468" s="18" t="e">
        <f>#REF!/1000</f>
        <v>#REF!</v>
      </c>
      <c r="AG468" s="18" t="e">
        <f>#REF!/1000</f>
        <v>#REF!</v>
      </c>
      <c r="AH468" s="18" t="e">
        <f>#REF!/1000</f>
        <v>#REF!</v>
      </c>
    </row>
    <row r="469" spans="1:34" s="28" customFormat="1">
      <c r="A469" s="19" t="s">
        <v>443</v>
      </c>
      <c r="B469" s="19">
        <v>413</v>
      </c>
      <c r="C469" s="19">
        <v>3632</v>
      </c>
      <c r="D469" s="19">
        <v>100</v>
      </c>
      <c r="E469" s="19" t="s">
        <v>274</v>
      </c>
      <c r="F469" s="20">
        <v>0</v>
      </c>
      <c r="G469" s="20">
        <v>100</v>
      </c>
      <c r="H469" s="21">
        <v>0.1</v>
      </c>
      <c r="I469" s="22">
        <v>2</v>
      </c>
      <c r="J469" s="22" t="s">
        <v>407</v>
      </c>
      <c r="K469" s="23">
        <v>41975</v>
      </c>
      <c r="L469" s="24" t="s">
        <v>409</v>
      </c>
      <c r="M469" s="39">
        <v>3.6406700000000001</v>
      </c>
      <c r="N469" s="47">
        <v>4.24</v>
      </c>
      <c r="O469" s="47">
        <v>0.90733299999999995</v>
      </c>
      <c r="P469" s="47">
        <v>9</v>
      </c>
      <c r="Q469" s="47">
        <v>0</v>
      </c>
      <c r="R469" s="29">
        <f t="shared" si="28"/>
        <v>2.5714285714285712</v>
      </c>
      <c r="S469" s="47">
        <v>2.4500000000000002</v>
      </c>
      <c r="T469" s="47">
        <f t="shared" si="29"/>
        <v>0.7</v>
      </c>
      <c r="U469" s="47">
        <v>1</v>
      </c>
      <c r="V469" s="29">
        <f t="shared" si="30"/>
        <v>0.2857142857142857</v>
      </c>
      <c r="W469" s="47">
        <v>0</v>
      </c>
      <c r="X469" s="29">
        <f t="shared" si="31"/>
        <v>0</v>
      </c>
      <c r="Y469" s="26"/>
      <c r="Z469" s="27" t="e">
        <f>#REF!/1000</f>
        <v>#REF!</v>
      </c>
      <c r="AA469" s="27" t="e">
        <f>#REF!/1000</f>
        <v>#REF!</v>
      </c>
      <c r="AB469" s="27" t="e">
        <f>#REF!/1000</f>
        <v>#REF!</v>
      </c>
      <c r="AC469" s="27" t="e">
        <f>#REF!/1000</f>
        <v>#REF!</v>
      </c>
      <c r="AE469" s="18" t="e">
        <f>#REF!/1000</f>
        <v>#REF!</v>
      </c>
      <c r="AF469" s="18" t="e">
        <f>#REF!/1000</f>
        <v>#REF!</v>
      </c>
      <c r="AG469" s="18" t="e">
        <f>#REF!/1000</f>
        <v>#REF!</v>
      </c>
      <c r="AH469" s="18" t="e">
        <f>#REF!/1000</f>
        <v>#REF!</v>
      </c>
    </row>
    <row r="470" spans="1:34" s="28" customFormat="1">
      <c r="A470" s="19" t="s">
        <v>458</v>
      </c>
      <c r="B470" s="19">
        <v>414</v>
      </c>
      <c r="C470" s="19">
        <v>33</v>
      </c>
      <c r="D470" s="19">
        <v>501</v>
      </c>
      <c r="E470" s="19" t="s">
        <v>275</v>
      </c>
      <c r="F470" s="20">
        <v>131814</v>
      </c>
      <c r="G470" s="20">
        <v>106348</v>
      </c>
      <c r="H470" s="21">
        <v>25.466000000000001</v>
      </c>
      <c r="I470" s="22">
        <v>4</v>
      </c>
      <c r="J470" s="22" t="s">
        <v>406</v>
      </c>
      <c r="K470" s="23">
        <v>41976</v>
      </c>
      <c r="L470" s="24" t="s">
        <v>409</v>
      </c>
      <c r="M470" s="39">
        <v>2.4928400000000002</v>
      </c>
      <c r="N470" s="47">
        <v>5.8028899999999997</v>
      </c>
      <c r="O470" s="47">
        <v>1.2454700000000001</v>
      </c>
      <c r="P470" s="47">
        <v>39.22</v>
      </c>
      <c r="Q470" s="47">
        <v>10.28</v>
      </c>
      <c r="R470" s="29">
        <f t="shared" si="28"/>
        <v>4.9769440486474963E-2</v>
      </c>
      <c r="S470" s="47">
        <v>81.41</v>
      </c>
      <c r="T470" s="47">
        <f t="shared" si="29"/>
        <v>9.1337469567266155E-2</v>
      </c>
      <c r="U470" s="47">
        <v>34.19</v>
      </c>
      <c r="V470" s="29">
        <f t="shared" si="30"/>
        <v>3.8359268941221346E-2</v>
      </c>
      <c r="W470" s="47">
        <v>0</v>
      </c>
      <c r="X470" s="29">
        <f t="shared" si="31"/>
        <v>0</v>
      </c>
      <c r="Y470" s="26"/>
      <c r="Z470" s="27" t="e">
        <f>#REF!/1000</f>
        <v>#REF!</v>
      </c>
      <c r="AA470" s="27" t="e">
        <f>#REF!/1000</f>
        <v>#REF!</v>
      </c>
      <c r="AB470" s="27" t="e">
        <f>#REF!/1000</f>
        <v>#REF!</v>
      </c>
      <c r="AC470" s="27" t="e">
        <f>#REF!/1000</f>
        <v>#REF!</v>
      </c>
      <c r="AE470" s="18" t="e">
        <f>#REF!/1000</f>
        <v>#REF!</v>
      </c>
      <c r="AF470" s="18" t="e">
        <f>#REF!/1000</f>
        <v>#REF!</v>
      </c>
      <c r="AG470" s="18" t="e">
        <f>#REF!/1000</f>
        <v>#REF!</v>
      </c>
      <c r="AH470" s="18" t="e">
        <f>#REF!/1000</f>
        <v>#REF!</v>
      </c>
    </row>
    <row r="471" spans="1:34" s="28" customFormat="1">
      <c r="A471" s="19" t="s">
        <v>458</v>
      </c>
      <c r="B471" s="19">
        <v>414</v>
      </c>
      <c r="C471" s="19">
        <v>33</v>
      </c>
      <c r="D471" s="19">
        <v>501</v>
      </c>
      <c r="E471" s="19" t="s">
        <v>275</v>
      </c>
      <c r="F471" s="20">
        <v>106348</v>
      </c>
      <c r="G471" s="20">
        <v>131814</v>
      </c>
      <c r="H471" s="21">
        <v>25.466000000000001</v>
      </c>
      <c r="I471" s="22">
        <v>4</v>
      </c>
      <c r="J471" s="22" t="s">
        <v>405</v>
      </c>
      <c r="K471" s="23">
        <v>41976</v>
      </c>
      <c r="L471" s="24" t="s">
        <v>409</v>
      </c>
      <c r="M471" s="39">
        <v>2.6416499999999998</v>
      </c>
      <c r="N471" s="47">
        <v>6.78348</v>
      </c>
      <c r="O471" s="47">
        <v>1.2379800000000001</v>
      </c>
      <c r="P471" s="47">
        <v>328.32</v>
      </c>
      <c r="Q471" s="47">
        <v>282.08</v>
      </c>
      <c r="R471" s="29">
        <f t="shared" si="28"/>
        <v>0.52659568500297316</v>
      </c>
      <c r="S471" s="47">
        <v>577.39</v>
      </c>
      <c r="T471" s="47">
        <f t="shared" si="29"/>
        <v>0.64779930663854324</v>
      </c>
      <c r="U471" s="47">
        <v>516.58000000000004</v>
      </c>
      <c r="V471" s="29">
        <f t="shared" si="30"/>
        <v>0.57957388562901802</v>
      </c>
      <c r="W471" s="47">
        <v>0</v>
      </c>
      <c r="X471" s="29">
        <f t="shared" si="31"/>
        <v>0</v>
      </c>
      <c r="Y471" s="26"/>
      <c r="Z471" s="27" t="e">
        <f>#REF!/1000</f>
        <v>#REF!</v>
      </c>
      <c r="AA471" s="27" t="e">
        <f>#REF!/1000</f>
        <v>#REF!</v>
      </c>
      <c r="AB471" s="27" t="e">
        <f>#REF!/1000</f>
        <v>#REF!</v>
      </c>
      <c r="AC471" s="27" t="e">
        <f>#REF!/1000</f>
        <v>#REF!</v>
      </c>
      <c r="AE471" s="18" t="e">
        <f>#REF!/1000</f>
        <v>#REF!</v>
      </c>
      <c r="AF471" s="18" t="e">
        <f>#REF!/1000</f>
        <v>#REF!</v>
      </c>
      <c r="AG471" s="18" t="e">
        <f>#REF!/1000</f>
        <v>#REF!</v>
      </c>
      <c r="AH471" s="18" t="e">
        <f>#REF!/1000</f>
        <v>#REF!</v>
      </c>
    </row>
    <row r="472" spans="1:34" s="28" customFormat="1">
      <c r="A472" s="19" t="s">
        <v>458</v>
      </c>
      <c r="B472" s="19">
        <v>414</v>
      </c>
      <c r="C472" s="19">
        <v>33</v>
      </c>
      <c r="D472" s="19">
        <v>502</v>
      </c>
      <c r="E472" s="19" t="s">
        <v>276</v>
      </c>
      <c r="F472" s="20">
        <v>131814</v>
      </c>
      <c r="G472" s="20">
        <v>142753</v>
      </c>
      <c r="H472" s="21">
        <v>10.393000000000001</v>
      </c>
      <c r="I472" s="22">
        <v>4</v>
      </c>
      <c r="J472" s="22" t="s">
        <v>405</v>
      </c>
      <c r="K472" s="23">
        <v>41976</v>
      </c>
      <c r="L472" s="24" t="s">
        <v>409</v>
      </c>
      <c r="M472" s="39">
        <v>2.7686899999999999</v>
      </c>
      <c r="N472" s="47">
        <v>12.084</v>
      </c>
      <c r="O472" s="47">
        <v>1.0608299999999999</v>
      </c>
      <c r="P472" s="47">
        <v>27.42</v>
      </c>
      <c r="Q472" s="47">
        <v>1.55</v>
      </c>
      <c r="R472" s="29">
        <f t="shared" si="28"/>
        <v>7.7510962048631643E-2</v>
      </c>
      <c r="S472" s="47">
        <v>1.06</v>
      </c>
      <c r="T472" s="47">
        <f t="shared" si="29"/>
        <v>2.9140492914186749E-3</v>
      </c>
      <c r="U472" s="47">
        <v>0</v>
      </c>
      <c r="V472" s="29">
        <f t="shared" si="30"/>
        <v>0</v>
      </c>
      <c r="W472" s="47">
        <v>0</v>
      </c>
      <c r="X472" s="29">
        <f t="shared" si="31"/>
        <v>0</v>
      </c>
      <c r="Y472" s="26"/>
      <c r="Z472" s="27" t="e">
        <f>#REF!/1000</f>
        <v>#REF!</v>
      </c>
      <c r="AA472" s="27" t="e">
        <f>#REF!/1000</f>
        <v>#REF!</v>
      </c>
      <c r="AB472" s="27" t="e">
        <f>#REF!/1000</f>
        <v>#REF!</v>
      </c>
      <c r="AC472" s="27" t="e">
        <f>#REF!/1000</f>
        <v>#REF!</v>
      </c>
      <c r="AE472" s="18" t="e">
        <f>#REF!/1000</f>
        <v>#REF!</v>
      </c>
      <c r="AF472" s="18" t="e">
        <f>#REF!/1000</f>
        <v>#REF!</v>
      </c>
      <c r="AG472" s="18" t="e">
        <f>#REF!/1000</f>
        <v>#REF!</v>
      </c>
      <c r="AH472" s="18" t="e">
        <f>#REF!/1000</f>
        <v>#REF!</v>
      </c>
    </row>
    <row r="473" spans="1:34" s="28" customFormat="1">
      <c r="A473" s="19" t="s">
        <v>458</v>
      </c>
      <c r="B473" s="19">
        <v>414</v>
      </c>
      <c r="C473" s="19">
        <v>33</v>
      </c>
      <c r="D473" s="19">
        <v>502</v>
      </c>
      <c r="E473" s="19" t="s">
        <v>276</v>
      </c>
      <c r="F473" s="20">
        <v>142753</v>
      </c>
      <c r="G473" s="20">
        <v>131814</v>
      </c>
      <c r="H473" s="21">
        <v>10.393000000000001</v>
      </c>
      <c r="I473" s="22">
        <v>4</v>
      </c>
      <c r="J473" s="22" t="s">
        <v>406</v>
      </c>
      <c r="K473" s="23">
        <v>41976</v>
      </c>
      <c r="L473" s="24" t="s">
        <v>409</v>
      </c>
      <c r="M473" s="39">
        <v>2.3804599999999998</v>
      </c>
      <c r="N473" s="47">
        <v>9.1269200000000001</v>
      </c>
      <c r="O473" s="47">
        <v>1.0662799999999999</v>
      </c>
      <c r="P473" s="47">
        <v>27.69</v>
      </c>
      <c r="Q473" s="47">
        <v>26.79</v>
      </c>
      <c r="R473" s="29">
        <f t="shared" si="28"/>
        <v>0.11294690107352477</v>
      </c>
      <c r="S473" s="47">
        <v>42.46</v>
      </c>
      <c r="T473" s="47">
        <f t="shared" si="29"/>
        <v>0.11672691784305371</v>
      </c>
      <c r="U473" s="47">
        <v>162.16</v>
      </c>
      <c r="V473" s="29">
        <f t="shared" si="30"/>
        <v>0.445794559524955</v>
      </c>
      <c r="W473" s="47">
        <v>0</v>
      </c>
      <c r="X473" s="29">
        <f t="shared" si="31"/>
        <v>0</v>
      </c>
      <c r="Y473" s="26"/>
      <c r="Z473" s="27" t="e">
        <f>#REF!/1000</f>
        <v>#REF!</v>
      </c>
      <c r="AA473" s="27" t="e">
        <f>#REF!/1000</f>
        <v>#REF!</v>
      </c>
      <c r="AB473" s="27" t="e">
        <f>#REF!/1000</f>
        <v>#REF!</v>
      </c>
      <c r="AC473" s="27" t="e">
        <f>#REF!/1000</f>
        <v>#REF!</v>
      </c>
      <c r="AE473" s="18" t="e">
        <f>#REF!/1000</f>
        <v>#REF!</v>
      </c>
      <c r="AF473" s="18" t="e">
        <f>#REF!/1000</f>
        <v>#REF!</v>
      </c>
      <c r="AG473" s="18" t="e">
        <f>#REF!/1000</f>
        <v>#REF!</v>
      </c>
      <c r="AH473" s="18" t="e">
        <f>#REF!/1000</f>
        <v>#REF!</v>
      </c>
    </row>
    <row r="474" spans="1:34" s="28" customFormat="1">
      <c r="A474" s="19" t="s">
        <v>458</v>
      </c>
      <c r="B474" s="19">
        <v>414</v>
      </c>
      <c r="C474" s="19">
        <v>305</v>
      </c>
      <c r="D474" s="19">
        <v>201</v>
      </c>
      <c r="E474" s="19" t="s">
        <v>277</v>
      </c>
      <c r="F474" s="20">
        <v>39500</v>
      </c>
      <c r="G474" s="20">
        <v>15145</v>
      </c>
      <c r="H474" s="21">
        <v>24.355</v>
      </c>
      <c r="I474" s="22">
        <v>4</v>
      </c>
      <c r="J474" s="22" t="s">
        <v>406</v>
      </c>
      <c r="K474" s="23">
        <v>41976</v>
      </c>
      <c r="L474" s="24" t="s">
        <v>409</v>
      </c>
      <c r="M474" s="39">
        <v>2.1566399999999999</v>
      </c>
      <c r="N474" s="47">
        <v>3.39452</v>
      </c>
      <c r="O474" s="47">
        <v>1.2540199999999999</v>
      </c>
      <c r="P474" s="47">
        <v>0</v>
      </c>
      <c r="Q474" s="47">
        <v>156.63</v>
      </c>
      <c r="R474" s="29">
        <f t="shared" si="28"/>
        <v>9.1873185324222062E-2</v>
      </c>
      <c r="S474" s="47">
        <v>134.77000000000001</v>
      </c>
      <c r="T474" s="47">
        <f t="shared" si="29"/>
        <v>0.15810188579640438</v>
      </c>
      <c r="U474" s="47">
        <v>21.07</v>
      </c>
      <c r="V474" s="29">
        <f t="shared" si="30"/>
        <v>2.4717717101211251E-2</v>
      </c>
      <c r="W474" s="47">
        <v>0</v>
      </c>
      <c r="X474" s="29">
        <f t="shared" si="31"/>
        <v>0</v>
      </c>
      <c r="Y474" s="26"/>
      <c r="Z474" s="27" t="e">
        <f>#REF!/1000</f>
        <v>#REF!</v>
      </c>
      <c r="AA474" s="27" t="e">
        <f>#REF!/1000</f>
        <v>#REF!</v>
      </c>
      <c r="AB474" s="27" t="e">
        <f>#REF!/1000</f>
        <v>#REF!</v>
      </c>
      <c r="AC474" s="27" t="e">
        <f>#REF!/1000</f>
        <v>#REF!</v>
      </c>
      <c r="AE474" s="18" t="e">
        <f>#REF!/1000</f>
        <v>#REF!</v>
      </c>
      <c r="AF474" s="18" t="e">
        <f>#REF!/1000</f>
        <v>#REF!</v>
      </c>
      <c r="AG474" s="18" t="e">
        <f>#REF!/1000</f>
        <v>#REF!</v>
      </c>
      <c r="AH474" s="18" t="e">
        <f>#REF!/1000</f>
        <v>#REF!</v>
      </c>
    </row>
    <row r="475" spans="1:34" s="28" customFormat="1">
      <c r="A475" s="19" t="s">
        <v>458</v>
      </c>
      <c r="B475" s="19">
        <v>414</v>
      </c>
      <c r="C475" s="19">
        <v>305</v>
      </c>
      <c r="D475" s="19">
        <v>201</v>
      </c>
      <c r="E475" s="19" t="s">
        <v>277</v>
      </c>
      <c r="F475" s="20">
        <v>15145</v>
      </c>
      <c r="G475" s="20">
        <v>39500</v>
      </c>
      <c r="H475" s="21">
        <v>24.355</v>
      </c>
      <c r="I475" s="22">
        <v>4</v>
      </c>
      <c r="J475" s="22" t="s">
        <v>405</v>
      </c>
      <c r="K475" s="23">
        <v>41976</v>
      </c>
      <c r="L475" s="24" t="s">
        <v>409</v>
      </c>
      <c r="M475" s="39">
        <v>2.79365</v>
      </c>
      <c r="N475" s="47">
        <v>5.6899199999999999</v>
      </c>
      <c r="O475" s="47">
        <v>1.3627400000000001</v>
      </c>
      <c r="P475" s="47">
        <v>0</v>
      </c>
      <c r="Q475" s="47">
        <v>281.33999999999997</v>
      </c>
      <c r="R475" s="29">
        <f t="shared" si="28"/>
        <v>0.1650233158342376</v>
      </c>
      <c r="S475" s="47">
        <v>711.61</v>
      </c>
      <c r="T475" s="47">
        <f t="shared" si="29"/>
        <v>0.83480658122415463</v>
      </c>
      <c r="U475" s="47">
        <v>704.27</v>
      </c>
      <c r="V475" s="29">
        <f t="shared" si="30"/>
        <v>0.82619585300759601</v>
      </c>
      <c r="W475" s="47">
        <v>0</v>
      </c>
      <c r="X475" s="29">
        <f t="shared" si="31"/>
        <v>0</v>
      </c>
      <c r="Y475" s="26"/>
      <c r="Z475" s="27" t="e">
        <f>#REF!/1000</f>
        <v>#REF!</v>
      </c>
      <c r="AA475" s="27" t="e">
        <f>#REF!/1000</f>
        <v>#REF!</v>
      </c>
      <c r="AB475" s="27" t="e">
        <f>#REF!/1000</f>
        <v>#REF!</v>
      </c>
      <c r="AC475" s="27" t="e">
        <f>#REF!/1000</f>
        <v>#REF!</v>
      </c>
      <c r="AE475" s="18" t="e">
        <f>#REF!/1000</f>
        <v>#REF!</v>
      </c>
      <c r="AF475" s="18" t="e">
        <f>#REF!/1000</f>
        <v>#REF!</v>
      </c>
      <c r="AG475" s="18" t="e">
        <f>#REF!/1000</f>
        <v>#REF!</v>
      </c>
      <c r="AH475" s="18" t="e">
        <f>#REF!/1000</f>
        <v>#REF!</v>
      </c>
    </row>
    <row r="476" spans="1:34" s="28" customFormat="1">
      <c r="A476" s="19" t="s">
        <v>458</v>
      </c>
      <c r="B476" s="19">
        <v>414</v>
      </c>
      <c r="C476" s="19">
        <v>305</v>
      </c>
      <c r="D476" s="19">
        <v>202</v>
      </c>
      <c r="E476" s="19" t="s">
        <v>278</v>
      </c>
      <c r="F476" s="20">
        <v>72665</v>
      </c>
      <c r="G476" s="20">
        <v>39500</v>
      </c>
      <c r="H476" s="21">
        <v>33.155999999999999</v>
      </c>
      <c r="I476" s="22">
        <v>4</v>
      </c>
      <c r="J476" s="22" t="s">
        <v>406</v>
      </c>
      <c r="K476" s="23">
        <v>41976</v>
      </c>
      <c r="L476" s="24" t="s">
        <v>409</v>
      </c>
      <c r="M476" s="39">
        <v>2.3392499999999998</v>
      </c>
      <c r="N476" s="47">
        <v>5.1726799999999997</v>
      </c>
      <c r="O476" s="47">
        <v>1.3556600000000001</v>
      </c>
      <c r="P476" s="47">
        <v>17.72</v>
      </c>
      <c r="Q476" s="47">
        <v>92.39</v>
      </c>
      <c r="R476" s="29">
        <f t="shared" si="28"/>
        <v>5.5077296933974472E-2</v>
      </c>
      <c r="S476" s="47">
        <v>278.24</v>
      </c>
      <c r="T476" s="47">
        <f t="shared" si="29"/>
        <v>0.23976698895265672</v>
      </c>
      <c r="U476" s="47">
        <v>6.87</v>
      </c>
      <c r="V476" s="29">
        <f t="shared" si="30"/>
        <v>5.9200661806525006E-3</v>
      </c>
      <c r="W476" s="47">
        <v>0</v>
      </c>
      <c r="X476" s="29">
        <f t="shared" si="31"/>
        <v>0</v>
      </c>
      <c r="Y476" s="26"/>
      <c r="Z476" s="27" t="e">
        <f>#REF!/1000</f>
        <v>#REF!</v>
      </c>
      <c r="AA476" s="27" t="e">
        <f>#REF!/1000</f>
        <v>#REF!</v>
      </c>
      <c r="AB476" s="27" t="e">
        <f>#REF!/1000</f>
        <v>#REF!</v>
      </c>
      <c r="AC476" s="27" t="e">
        <f>#REF!/1000</f>
        <v>#REF!</v>
      </c>
      <c r="AE476" s="18" t="e">
        <f>#REF!/1000</f>
        <v>#REF!</v>
      </c>
      <c r="AF476" s="18" t="e">
        <f>#REF!/1000</f>
        <v>#REF!</v>
      </c>
      <c r="AG476" s="18" t="e">
        <f>#REF!/1000</f>
        <v>#REF!</v>
      </c>
      <c r="AH476" s="18" t="e">
        <f>#REF!/1000</f>
        <v>#REF!</v>
      </c>
    </row>
    <row r="477" spans="1:34" s="28" customFormat="1">
      <c r="A477" s="19" t="s">
        <v>458</v>
      </c>
      <c r="B477" s="19">
        <v>414</v>
      </c>
      <c r="C477" s="19">
        <v>305</v>
      </c>
      <c r="D477" s="19">
        <v>202</v>
      </c>
      <c r="E477" s="19" t="s">
        <v>278</v>
      </c>
      <c r="F477" s="20">
        <v>39500</v>
      </c>
      <c r="G477" s="20">
        <v>72665</v>
      </c>
      <c r="H477" s="21">
        <v>33.155999999999999</v>
      </c>
      <c r="I477" s="22">
        <v>4</v>
      </c>
      <c r="J477" s="22" t="s">
        <v>405</v>
      </c>
      <c r="K477" s="23">
        <v>41976</v>
      </c>
      <c r="L477" s="24" t="s">
        <v>409</v>
      </c>
      <c r="M477" s="39">
        <v>2.4366300000000001</v>
      </c>
      <c r="N477" s="47">
        <v>4.6613600000000002</v>
      </c>
      <c r="O477" s="47">
        <v>1.41364</v>
      </c>
      <c r="P477" s="47">
        <v>0</v>
      </c>
      <c r="Q477" s="47">
        <v>5342.93</v>
      </c>
      <c r="R477" s="29">
        <f t="shared" si="28"/>
        <v>2.302074177481344</v>
      </c>
      <c r="S477" s="47">
        <v>1759.06</v>
      </c>
      <c r="T477" s="47">
        <f t="shared" si="29"/>
        <v>1.5158299295107114</v>
      </c>
      <c r="U477" s="47">
        <v>2370.38</v>
      </c>
      <c r="V477" s="29">
        <f t="shared" si="30"/>
        <v>2.042621029591714</v>
      </c>
      <c r="W477" s="47">
        <v>0</v>
      </c>
      <c r="X477" s="29">
        <f t="shared" si="31"/>
        <v>0</v>
      </c>
      <c r="Y477" s="26"/>
      <c r="Z477" s="27" t="e">
        <f>#REF!/1000</f>
        <v>#REF!</v>
      </c>
      <c r="AA477" s="27" t="e">
        <f>#REF!/1000</f>
        <v>#REF!</v>
      </c>
      <c r="AB477" s="27" t="e">
        <f>#REF!/1000</f>
        <v>#REF!</v>
      </c>
      <c r="AC477" s="27" t="e">
        <f>#REF!/1000</f>
        <v>#REF!</v>
      </c>
      <c r="AE477" s="18" t="e">
        <f>#REF!/1000</f>
        <v>#REF!</v>
      </c>
      <c r="AF477" s="18" t="e">
        <f>#REF!/1000</f>
        <v>#REF!</v>
      </c>
      <c r="AG477" s="18" t="e">
        <f>#REF!/1000</f>
        <v>#REF!</v>
      </c>
      <c r="AH477" s="18" t="e">
        <f>#REF!/1000</f>
        <v>#REF!</v>
      </c>
    </row>
    <row r="478" spans="1:34" s="28" customFormat="1">
      <c r="A478" s="19" t="s">
        <v>458</v>
      </c>
      <c r="B478" s="19">
        <v>414</v>
      </c>
      <c r="C478" s="19">
        <v>305</v>
      </c>
      <c r="D478" s="19">
        <v>203</v>
      </c>
      <c r="E478" s="19" t="s">
        <v>279</v>
      </c>
      <c r="F478" s="20">
        <v>72660</v>
      </c>
      <c r="G478" s="20">
        <v>74811</v>
      </c>
      <c r="H478" s="21">
        <v>2.1509999999999998</v>
      </c>
      <c r="I478" s="22">
        <v>4</v>
      </c>
      <c r="J478" s="22" t="s">
        <v>405</v>
      </c>
      <c r="K478" s="23">
        <v>41976</v>
      </c>
      <c r="L478" s="24" t="s">
        <v>409</v>
      </c>
      <c r="M478" s="39">
        <v>2.3367399999999998</v>
      </c>
      <c r="N478" s="47">
        <v>4.6007600000000002</v>
      </c>
      <c r="O478" s="47">
        <v>1.04359</v>
      </c>
      <c r="P478" s="47">
        <v>0</v>
      </c>
      <c r="Q478" s="47">
        <v>60.33</v>
      </c>
      <c r="R478" s="29">
        <f t="shared" si="28"/>
        <v>0.40067742578202836</v>
      </c>
      <c r="S478" s="47">
        <v>71.7</v>
      </c>
      <c r="T478" s="47">
        <f t="shared" si="29"/>
        <v>0.95238095238095244</v>
      </c>
      <c r="U478" s="47">
        <v>0</v>
      </c>
      <c r="V478" s="29">
        <f t="shared" si="30"/>
        <v>0</v>
      </c>
      <c r="W478" s="47">
        <v>0</v>
      </c>
      <c r="X478" s="29">
        <f t="shared" si="31"/>
        <v>0</v>
      </c>
      <c r="Y478" s="26"/>
      <c r="Z478" s="27" t="e">
        <f>#REF!/1000</f>
        <v>#REF!</v>
      </c>
      <c r="AA478" s="27" t="e">
        <f>#REF!/1000</f>
        <v>#REF!</v>
      </c>
      <c r="AB478" s="27" t="e">
        <f>#REF!/1000</f>
        <v>#REF!</v>
      </c>
      <c r="AC478" s="27" t="e">
        <f>#REF!/1000</f>
        <v>#REF!</v>
      </c>
      <c r="AE478" s="18" t="e">
        <f>#REF!/1000</f>
        <v>#REF!</v>
      </c>
      <c r="AF478" s="18" t="e">
        <f>#REF!/1000</f>
        <v>#REF!</v>
      </c>
      <c r="AG478" s="18" t="e">
        <f>#REF!/1000</f>
        <v>#REF!</v>
      </c>
      <c r="AH478" s="18" t="e">
        <f>#REF!/1000</f>
        <v>#REF!</v>
      </c>
    </row>
    <row r="479" spans="1:34" s="28" customFormat="1">
      <c r="A479" s="19" t="s">
        <v>458</v>
      </c>
      <c r="B479" s="19">
        <v>414</v>
      </c>
      <c r="C479" s="19">
        <v>305</v>
      </c>
      <c r="D479" s="19">
        <v>203</v>
      </c>
      <c r="E479" s="19" t="s">
        <v>279</v>
      </c>
      <c r="F479" s="20">
        <v>74811</v>
      </c>
      <c r="G479" s="20">
        <v>72660</v>
      </c>
      <c r="H479" s="21">
        <v>2.1509999999999998</v>
      </c>
      <c r="I479" s="22">
        <v>4</v>
      </c>
      <c r="J479" s="22" t="s">
        <v>406</v>
      </c>
      <c r="K479" s="23">
        <v>41976</v>
      </c>
      <c r="L479" s="24" t="s">
        <v>409</v>
      </c>
      <c r="M479" s="39">
        <v>3.3521100000000001</v>
      </c>
      <c r="N479" s="47">
        <v>5.0264199999999999</v>
      </c>
      <c r="O479" s="47">
        <v>1.08</v>
      </c>
      <c r="P479" s="47">
        <v>1.66</v>
      </c>
      <c r="Q479" s="47">
        <v>0</v>
      </c>
      <c r="R479" s="29">
        <f t="shared" si="28"/>
        <v>2.2049545062097362E-2</v>
      </c>
      <c r="S479" s="47">
        <v>0</v>
      </c>
      <c r="T479" s="47">
        <f t="shared" si="29"/>
        <v>0</v>
      </c>
      <c r="U479" s="47">
        <v>0</v>
      </c>
      <c r="V479" s="29">
        <f t="shared" si="30"/>
        <v>0</v>
      </c>
      <c r="W479" s="47">
        <v>0</v>
      </c>
      <c r="X479" s="29">
        <f t="shared" si="31"/>
        <v>0</v>
      </c>
      <c r="Y479" s="26"/>
      <c r="Z479" s="27" t="e">
        <f>#REF!/1000</f>
        <v>#REF!</v>
      </c>
      <c r="AA479" s="27" t="e">
        <f>#REF!/1000</f>
        <v>#REF!</v>
      </c>
      <c r="AB479" s="27" t="e">
        <f>#REF!/1000</f>
        <v>#REF!</v>
      </c>
      <c r="AC479" s="27" t="e">
        <f>#REF!/1000</f>
        <v>#REF!</v>
      </c>
      <c r="AE479" s="18" t="e">
        <f>#REF!/1000</f>
        <v>#REF!</v>
      </c>
      <c r="AF479" s="18" t="e">
        <f>#REF!/1000</f>
        <v>#REF!</v>
      </c>
      <c r="AG479" s="18" t="e">
        <f>#REF!/1000</f>
        <v>#REF!</v>
      </c>
      <c r="AH479" s="18" t="e">
        <f>#REF!/1000</f>
        <v>#REF!</v>
      </c>
    </row>
    <row r="480" spans="1:34" s="28" customFormat="1">
      <c r="A480" s="19" t="s">
        <v>458</v>
      </c>
      <c r="B480" s="19">
        <v>414</v>
      </c>
      <c r="C480" s="19">
        <v>352</v>
      </c>
      <c r="D480" s="19">
        <v>100</v>
      </c>
      <c r="E480" s="19" t="s">
        <v>280</v>
      </c>
      <c r="F480" s="20">
        <v>0</v>
      </c>
      <c r="G480" s="20">
        <v>22000</v>
      </c>
      <c r="H480" s="21">
        <v>22</v>
      </c>
      <c r="I480" s="22">
        <v>4</v>
      </c>
      <c r="J480" s="22" t="s">
        <v>405</v>
      </c>
      <c r="K480" s="23">
        <v>41976</v>
      </c>
      <c r="L480" s="24" t="s">
        <v>409</v>
      </c>
      <c r="M480" s="39">
        <v>2.4345300000000001</v>
      </c>
      <c r="N480" s="47">
        <v>6.06921</v>
      </c>
      <c r="O480" s="47">
        <v>1.27599</v>
      </c>
      <c r="P480" s="47">
        <v>0</v>
      </c>
      <c r="Q480" s="47">
        <v>518.05999999999995</v>
      </c>
      <c r="R480" s="29">
        <f t="shared" si="28"/>
        <v>0.33640259740259737</v>
      </c>
      <c r="S480" s="47">
        <v>1071.75</v>
      </c>
      <c r="T480" s="47">
        <f t="shared" si="29"/>
        <v>1.3918831168831169</v>
      </c>
      <c r="U480" s="47">
        <v>136</v>
      </c>
      <c r="V480" s="29">
        <f t="shared" si="30"/>
        <v>0.17662337662337663</v>
      </c>
      <c r="W480" s="47">
        <v>0</v>
      </c>
      <c r="X480" s="29">
        <f t="shared" si="31"/>
        <v>0</v>
      </c>
      <c r="Y480" s="26"/>
      <c r="Z480" s="27" t="e">
        <f>#REF!/1000</f>
        <v>#REF!</v>
      </c>
      <c r="AA480" s="27" t="e">
        <f>#REF!/1000</f>
        <v>#REF!</v>
      </c>
      <c r="AB480" s="27" t="e">
        <f>#REF!/1000</f>
        <v>#REF!</v>
      </c>
      <c r="AC480" s="27" t="e">
        <f>#REF!/1000</f>
        <v>#REF!</v>
      </c>
      <c r="AE480" s="18" t="e">
        <f>#REF!/1000</f>
        <v>#REF!</v>
      </c>
      <c r="AF480" s="18" t="e">
        <f>#REF!/1000</f>
        <v>#REF!</v>
      </c>
      <c r="AG480" s="18" t="e">
        <f>#REF!/1000</f>
        <v>#REF!</v>
      </c>
      <c r="AH480" s="18" t="e">
        <f>#REF!/1000</f>
        <v>#REF!</v>
      </c>
    </row>
    <row r="481" spans="1:34" s="28" customFormat="1">
      <c r="A481" s="19" t="s">
        <v>458</v>
      </c>
      <c r="B481" s="19">
        <v>414</v>
      </c>
      <c r="C481" s="19">
        <v>352</v>
      </c>
      <c r="D481" s="19">
        <v>100</v>
      </c>
      <c r="E481" s="19" t="s">
        <v>280</v>
      </c>
      <c r="F481" s="20">
        <v>22000</v>
      </c>
      <c r="G481" s="20">
        <v>0</v>
      </c>
      <c r="H481" s="21">
        <v>22</v>
      </c>
      <c r="I481" s="22">
        <v>4</v>
      </c>
      <c r="J481" s="22" t="s">
        <v>406</v>
      </c>
      <c r="K481" s="23">
        <v>41976</v>
      </c>
      <c r="L481" s="24" t="s">
        <v>409</v>
      </c>
      <c r="M481" s="39">
        <v>2.4780500000000001</v>
      </c>
      <c r="N481" s="47">
        <v>6.7082199999999998</v>
      </c>
      <c r="O481" s="47">
        <v>1.2429600000000001</v>
      </c>
      <c r="P481" s="47">
        <v>0</v>
      </c>
      <c r="Q481" s="47">
        <v>650.57000000000005</v>
      </c>
      <c r="R481" s="29">
        <f t="shared" si="28"/>
        <v>0.42244805194805196</v>
      </c>
      <c r="S481" s="47">
        <v>1021.91</v>
      </c>
      <c r="T481" s="47">
        <f t="shared" si="29"/>
        <v>1.3271558441558442</v>
      </c>
      <c r="U481" s="47">
        <v>91.01</v>
      </c>
      <c r="V481" s="29">
        <f t="shared" si="30"/>
        <v>0.11819480519480519</v>
      </c>
      <c r="W481" s="47">
        <v>0</v>
      </c>
      <c r="X481" s="29">
        <f t="shared" si="31"/>
        <v>0</v>
      </c>
      <c r="Y481" s="26"/>
      <c r="Z481" s="27" t="e">
        <f>#REF!/1000</f>
        <v>#REF!</v>
      </c>
      <c r="AA481" s="27" t="e">
        <f>#REF!/1000</f>
        <v>#REF!</v>
      </c>
      <c r="AB481" s="27" t="e">
        <f>#REF!/1000</f>
        <v>#REF!</v>
      </c>
      <c r="AC481" s="27" t="e">
        <f>#REF!/1000</f>
        <v>#REF!</v>
      </c>
      <c r="AE481" s="18" t="e">
        <f>#REF!/1000</f>
        <v>#REF!</v>
      </c>
      <c r="AF481" s="18" t="e">
        <f>#REF!/1000</f>
        <v>#REF!</v>
      </c>
      <c r="AG481" s="18" t="e">
        <f>#REF!/1000</f>
        <v>#REF!</v>
      </c>
      <c r="AH481" s="18" t="e">
        <f>#REF!/1000</f>
        <v>#REF!</v>
      </c>
    </row>
    <row r="482" spans="1:34" s="28" customFormat="1">
      <c r="A482" s="19" t="s">
        <v>458</v>
      </c>
      <c r="B482" s="19">
        <v>414</v>
      </c>
      <c r="C482" s="19">
        <v>3049</v>
      </c>
      <c r="D482" s="19">
        <v>100</v>
      </c>
      <c r="E482" s="19" t="s">
        <v>281</v>
      </c>
      <c r="F482" s="20">
        <v>0</v>
      </c>
      <c r="G482" s="20">
        <v>18250</v>
      </c>
      <c r="H482" s="21">
        <v>18.25</v>
      </c>
      <c r="I482" s="22">
        <v>4</v>
      </c>
      <c r="J482" s="22" t="s">
        <v>405</v>
      </c>
      <c r="K482" s="23">
        <v>41976</v>
      </c>
      <c r="L482" s="24" t="s">
        <v>409</v>
      </c>
      <c r="M482" s="39">
        <v>2.0276700000000001</v>
      </c>
      <c r="N482" s="47">
        <v>5.4070099999999996</v>
      </c>
      <c r="O482" s="47">
        <v>1.08789</v>
      </c>
      <c r="P482" s="47">
        <v>0</v>
      </c>
      <c r="Q482" s="47">
        <v>143.34</v>
      </c>
      <c r="R482" s="29">
        <f t="shared" si="28"/>
        <v>0.11220352250489236</v>
      </c>
      <c r="S482" s="47">
        <v>7.06</v>
      </c>
      <c r="T482" s="47">
        <f t="shared" si="29"/>
        <v>1.1052837573385519E-2</v>
      </c>
      <c r="U482" s="47">
        <v>7.03</v>
      </c>
      <c r="V482" s="29">
        <f t="shared" si="30"/>
        <v>1.100587084148728E-2</v>
      </c>
      <c r="W482" s="47">
        <v>0</v>
      </c>
      <c r="X482" s="29">
        <f t="shared" si="31"/>
        <v>0</v>
      </c>
      <c r="Y482" s="26"/>
      <c r="Z482" s="27" t="e">
        <f>#REF!/1000</f>
        <v>#REF!</v>
      </c>
      <c r="AA482" s="27" t="e">
        <f>#REF!/1000</f>
        <v>#REF!</v>
      </c>
      <c r="AB482" s="27" t="e">
        <f>#REF!/1000</f>
        <v>#REF!</v>
      </c>
      <c r="AC482" s="27" t="e">
        <f>#REF!/1000</f>
        <v>#REF!</v>
      </c>
      <c r="AE482" s="18" t="e">
        <f>#REF!/1000</f>
        <v>#REF!</v>
      </c>
      <c r="AF482" s="18" t="e">
        <f>#REF!/1000</f>
        <v>#REF!</v>
      </c>
      <c r="AG482" s="18" t="e">
        <f>#REF!/1000</f>
        <v>#REF!</v>
      </c>
      <c r="AH482" s="18" t="e">
        <f>#REF!/1000</f>
        <v>#REF!</v>
      </c>
    </row>
    <row r="483" spans="1:34" s="28" customFormat="1">
      <c r="A483" s="19" t="s">
        <v>458</v>
      </c>
      <c r="B483" s="19">
        <v>414</v>
      </c>
      <c r="C483" s="19">
        <v>3049</v>
      </c>
      <c r="D483" s="19">
        <v>100</v>
      </c>
      <c r="E483" s="19" t="s">
        <v>281</v>
      </c>
      <c r="F483" s="20">
        <v>18250</v>
      </c>
      <c r="G483" s="20">
        <v>0</v>
      </c>
      <c r="H483" s="21">
        <v>18.25</v>
      </c>
      <c r="I483" s="22">
        <v>4</v>
      </c>
      <c r="J483" s="22" t="s">
        <v>406</v>
      </c>
      <c r="K483" s="23">
        <v>41976</v>
      </c>
      <c r="L483" s="24" t="s">
        <v>409</v>
      </c>
      <c r="M483" s="39">
        <v>2.00468</v>
      </c>
      <c r="N483" s="47">
        <v>4.9657400000000003</v>
      </c>
      <c r="O483" s="47">
        <v>1.1143700000000001</v>
      </c>
      <c r="P483" s="47">
        <v>1.49</v>
      </c>
      <c r="Q483" s="47">
        <v>141.6</v>
      </c>
      <c r="R483" s="29">
        <f t="shared" si="28"/>
        <v>0.11317416829745597</v>
      </c>
      <c r="S483" s="47">
        <v>15.8</v>
      </c>
      <c r="T483" s="47">
        <f t="shared" si="29"/>
        <v>2.473581213307241E-2</v>
      </c>
      <c r="U483" s="47">
        <v>0</v>
      </c>
      <c r="V483" s="29">
        <f t="shared" si="30"/>
        <v>0</v>
      </c>
      <c r="W483" s="47">
        <v>0</v>
      </c>
      <c r="X483" s="29">
        <f t="shared" si="31"/>
        <v>0</v>
      </c>
      <c r="Y483" s="26"/>
      <c r="Z483" s="27" t="e">
        <f>#REF!/1000</f>
        <v>#REF!</v>
      </c>
      <c r="AA483" s="27" t="e">
        <f>#REF!/1000</f>
        <v>#REF!</v>
      </c>
      <c r="AB483" s="27" t="e">
        <f>#REF!/1000</f>
        <v>#REF!</v>
      </c>
      <c r="AC483" s="27" t="e">
        <f>#REF!/1000</f>
        <v>#REF!</v>
      </c>
      <c r="AE483" s="18" t="e">
        <f>#REF!/1000</f>
        <v>#REF!</v>
      </c>
      <c r="AF483" s="18" t="e">
        <f>#REF!/1000</f>
        <v>#REF!</v>
      </c>
      <c r="AG483" s="18" t="e">
        <f>#REF!/1000</f>
        <v>#REF!</v>
      </c>
      <c r="AH483" s="18" t="e">
        <f>#REF!/1000</f>
        <v>#REF!</v>
      </c>
    </row>
    <row r="484" spans="1:34" s="28" customFormat="1">
      <c r="A484" s="19" t="s">
        <v>458</v>
      </c>
      <c r="B484" s="19">
        <v>414</v>
      </c>
      <c r="C484" s="19">
        <v>3541</v>
      </c>
      <c r="D484" s="19">
        <v>100</v>
      </c>
      <c r="E484" s="19" t="s">
        <v>282</v>
      </c>
      <c r="F484" s="20">
        <v>215</v>
      </c>
      <c r="G484" s="20">
        <v>0</v>
      </c>
      <c r="H484" s="21">
        <v>0.215</v>
      </c>
      <c r="I484" s="22">
        <v>4</v>
      </c>
      <c r="J484" s="22" t="s">
        <v>406</v>
      </c>
      <c r="K484" s="23">
        <v>41976</v>
      </c>
      <c r="L484" s="24" t="s">
        <v>409</v>
      </c>
      <c r="M484" s="34">
        <v>5.3208000000000002</v>
      </c>
      <c r="N484" s="47">
        <v>6.1227999999999998</v>
      </c>
      <c r="O484" s="47">
        <v>1.1608000000000001</v>
      </c>
      <c r="P484" s="47">
        <v>5.23</v>
      </c>
      <c r="Q484" s="47">
        <v>11.49</v>
      </c>
      <c r="R484" s="29">
        <f t="shared" si="28"/>
        <v>1.4584717607973423</v>
      </c>
      <c r="S484" s="47">
        <v>0</v>
      </c>
      <c r="T484" s="47">
        <f t="shared" si="29"/>
        <v>0</v>
      </c>
      <c r="U484" s="47">
        <v>0</v>
      </c>
      <c r="V484" s="29">
        <f t="shared" si="30"/>
        <v>0</v>
      </c>
      <c r="W484" s="47">
        <v>0</v>
      </c>
      <c r="X484" s="29">
        <f t="shared" si="31"/>
        <v>0</v>
      </c>
      <c r="Y484" s="26"/>
      <c r="Z484" s="27" t="e">
        <f>#REF!/1000</f>
        <v>#REF!</v>
      </c>
      <c r="AA484" s="27" t="e">
        <f>#REF!/1000</f>
        <v>#REF!</v>
      </c>
      <c r="AB484" s="27" t="e">
        <f>#REF!/1000</f>
        <v>#REF!</v>
      </c>
      <c r="AC484" s="27" t="e">
        <f>#REF!/1000</f>
        <v>#REF!</v>
      </c>
      <c r="AE484" s="18" t="e">
        <f>#REF!/1000</f>
        <v>#REF!</v>
      </c>
      <c r="AF484" s="18" t="e">
        <f>#REF!/1000</f>
        <v>#REF!</v>
      </c>
      <c r="AG484" s="18" t="e">
        <f>#REF!/1000</f>
        <v>#REF!</v>
      </c>
      <c r="AH484" s="18" t="e">
        <f>#REF!/1000</f>
        <v>#REF!</v>
      </c>
    </row>
    <row r="485" spans="1:34" s="28" customFormat="1">
      <c r="A485" s="19" t="s">
        <v>458</v>
      </c>
      <c r="B485" s="19">
        <v>414</v>
      </c>
      <c r="C485" s="19">
        <v>3541</v>
      </c>
      <c r="D485" s="19">
        <v>100</v>
      </c>
      <c r="E485" s="19" t="s">
        <v>282</v>
      </c>
      <c r="F485" s="20">
        <v>0</v>
      </c>
      <c r="G485" s="20">
        <v>215</v>
      </c>
      <c r="H485" s="21">
        <v>0.215</v>
      </c>
      <c r="I485" s="22">
        <v>4</v>
      </c>
      <c r="J485" s="22" t="s">
        <v>405</v>
      </c>
      <c r="K485" s="23">
        <v>41976</v>
      </c>
      <c r="L485" s="24" t="s">
        <v>409</v>
      </c>
      <c r="M485" s="34">
        <v>4.5199999999999996</v>
      </c>
      <c r="N485" s="47">
        <v>7.7417400000000001</v>
      </c>
      <c r="O485" s="47">
        <v>1.1287</v>
      </c>
      <c r="P485" s="47">
        <v>0</v>
      </c>
      <c r="Q485" s="47">
        <v>11.73</v>
      </c>
      <c r="R485" s="29">
        <f t="shared" si="28"/>
        <v>0.77940199335548177</v>
      </c>
      <c r="S485" s="47">
        <v>7.08</v>
      </c>
      <c r="T485" s="47">
        <f t="shared" si="29"/>
        <v>0.94086378737541532</v>
      </c>
      <c r="U485" s="47">
        <v>0</v>
      </c>
      <c r="V485" s="29">
        <f t="shared" si="30"/>
        <v>0</v>
      </c>
      <c r="W485" s="47">
        <v>0</v>
      </c>
      <c r="X485" s="29">
        <f t="shared" si="31"/>
        <v>0</v>
      </c>
      <c r="Y485" s="26"/>
      <c r="Z485" s="27" t="e">
        <f>#REF!/1000</f>
        <v>#REF!</v>
      </c>
      <c r="AA485" s="27" t="e">
        <f>#REF!/1000</f>
        <v>#REF!</v>
      </c>
      <c r="AB485" s="27" t="e">
        <f>#REF!/1000</f>
        <v>#REF!</v>
      </c>
      <c r="AC485" s="27" t="e">
        <f>#REF!/1000</f>
        <v>#REF!</v>
      </c>
      <c r="AE485" s="18" t="e">
        <f>#REF!/1000</f>
        <v>#REF!</v>
      </c>
      <c r="AF485" s="18" t="e">
        <f>#REF!/1000</f>
        <v>#REF!</v>
      </c>
      <c r="AG485" s="18" t="e">
        <f>#REF!/1000</f>
        <v>#REF!</v>
      </c>
      <c r="AH485" s="18" t="e">
        <f>#REF!/1000</f>
        <v>#REF!</v>
      </c>
    </row>
    <row r="486" spans="1:34" s="28" customFormat="1">
      <c r="A486" s="19" t="s">
        <v>458</v>
      </c>
      <c r="B486" s="19">
        <v>414</v>
      </c>
      <c r="C486" s="19">
        <v>3542</v>
      </c>
      <c r="D486" s="19">
        <v>100</v>
      </c>
      <c r="E486" s="19" t="s">
        <v>283</v>
      </c>
      <c r="F486" s="20">
        <v>0</v>
      </c>
      <c r="G486" s="20">
        <v>325</v>
      </c>
      <c r="H486" s="21">
        <v>0.32500000000000001</v>
      </c>
      <c r="I486" s="22">
        <v>4</v>
      </c>
      <c r="J486" s="22" t="s">
        <v>405</v>
      </c>
      <c r="K486" s="23">
        <v>41976</v>
      </c>
      <c r="L486" s="24" t="s">
        <v>409</v>
      </c>
      <c r="M486" s="34">
        <v>5.0599999999999996</v>
      </c>
      <c r="N486" s="47">
        <v>3.6964999999999999</v>
      </c>
      <c r="O486" s="47">
        <v>1.0954999999999999</v>
      </c>
      <c r="P486" s="47">
        <v>0</v>
      </c>
      <c r="Q486" s="47">
        <v>0</v>
      </c>
      <c r="R486" s="29">
        <f t="shared" si="28"/>
        <v>0</v>
      </c>
      <c r="S486" s="47">
        <v>1.03</v>
      </c>
      <c r="T486" s="47">
        <f t="shared" si="29"/>
        <v>9.0549450549450544E-2</v>
      </c>
      <c r="U486" s="47">
        <v>0</v>
      </c>
      <c r="V486" s="29">
        <f t="shared" si="30"/>
        <v>0</v>
      </c>
      <c r="W486" s="47">
        <v>0</v>
      </c>
      <c r="X486" s="29">
        <f t="shared" si="31"/>
        <v>0</v>
      </c>
      <c r="Y486" s="26"/>
      <c r="Z486" s="27" t="e">
        <f>#REF!/1000</f>
        <v>#REF!</v>
      </c>
      <c r="AA486" s="27" t="e">
        <f>#REF!/1000</f>
        <v>#REF!</v>
      </c>
      <c r="AB486" s="27" t="e">
        <f>#REF!/1000</f>
        <v>#REF!</v>
      </c>
      <c r="AC486" s="27" t="e">
        <f>#REF!/1000</f>
        <v>#REF!</v>
      </c>
      <c r="AE486" s="18" t="e">
        <f>#REF!/1000</f>
        <v>#REF!</v>
      </c>
      <c r="AF486" s="18" t="e">
        <f>#REF!/1000</f>
        <v>#REF!</v>
      </c>
      <c r="AG486" s="18" t="e">
        <f>#REF!/1000</f>
        <v>#REF!</v>
      </c>
      <c r="AH486" s="18" t="e">
        <f>#REF!/1000</f>
        <v>#REF!</v>
      </c>
    </row>
    <row r="487" spans="1:34" s="28" customFormat="1">
      <c r="A487" s="19" t="s">
        <v>458</v>
      </c>
      <c r="B487" s="19">
        <v>414</v>
      </c>
      <c r="C487" s="19">
        <v>3542</v>
      </c>
      <c r="D487" s="19">
        <v>100</v>
      </c>
      <c r="E487" s="19" t="s">
        <v>283</v>
      </c>
      <c r="F487" s="20">
        <v>325</v>
      </c>
      <c r="G487" s="20">
        <v>0</v>
      </c>
      <c r="H487" s="21">
        <v>0.32500000000000001</v>
      </c>
      <c r="I487" s="22">
        <v>4</v>
      </c>
      <c r="J487" s="22" t="s">
        <v>406</v>
      </c>
      <c r="K487" s="23">
        <v>41976</v>
      </c>
      <c r="L487" s="24" t="s">
        <v>409</v>
      </c>
      <c r="M487" s="39">
        <v>3.7737500000000002</v>
      </c>
      <c r="N487" s="47">
        <v>3.7728600000000001</v>
      </c>
      <c r="O487" s="47">
        <v>1.0284199999999999</v>
      </c>
      <c r="P487" s="47">
        <v>0</v>
      </c>
      <c r="Q487" s="47">
        <v>2.33</v>
      </c>
      <c r="R487" s="29">
        <f t="shared" si="28"/>
        <v>0.10241758241758242</v>
      </c>
      <c r="S487" s="47">
        <v>0</v>
      </c>
      <c r="T487" s="47">
        <f t="shared" si="29"/>
        <v>0</v>
      </c>
      <c r="U487" s="47">
        <v>0</v>
      </c>
      <c r="V487" s="29">
        <f t="shared" si="30"/>
        <v>0</v>
      </c>
      <c r="W487" s="47">
        <v>0</v>
      </c>
      <c r="X487" s="29">
        <f t="shared" si="31"/>
        <v>0</v>
      </c>
      <c r="Y487" s="26"/>
      <c r="Z487" s="27" t="e">
        <f>#REF!/1000</f>
        <v>#REF!</v>
      </c>
      <c r="AA487" s="27" t="e">
        <f>#REF!/1000</f>
        <v>#REF!</v>
      </c>
      <c r="AB487" s="27" t="e">
        <f>#REF!/1000</f>
        <v>#REF!</v>
      </c>
      <c r="AC487" s="27" t="e">
        <f>#REF!/1000</f>
        <v>#REF!</v>
      </c>
      <c r="AE487" s="18" t="e">
        <f>#REF!/1000</f>
        <v>#REF!</v>
      </c>
      <c r="AF487" s="18" t="e">
        <f>#REF!/1000</f>
        <v>#REF!</v>
      </c>
      <c r="AG487" s="18" t="e">
        <f>#REF!/1000</f>
        <v>#REF!</v>
      </c>
      <c r="AH487" s="18" t="e">
        <f>#REF!/1000</f>
        <v>#REF!</v>
      </c>
    </row>
    <row r="488" spans="1:34" s="28" customFormat="1">
      <c r="A488" s="19" t="s">
        <v>444</v>
      </c>
      <c r="B488" s="19">
        <v>415</v>
      </c>
      <c r="C488" s="19">
        <v>35</v>
      </c>
      <c r="D488" s="19">
        <v>201</v>
      </c>
      <c r="E488" s="19" t="s">
        <v>284</v>
      </c>
      <c r="F488" s="20">
        <v>30275</v>
      </c>
      <c r="G488" s="20">
        <v>14660</v>
      </c>
      <c r="H488" s="21">
        <v>15.615</v>
      </c>
      <c r="I488" s="22">
        <v>4</v>
      </c>
      <c r="J488" s="22" t="s">
        <v>406</v>
      </c>
      <c r="K488" s="23">
        <v>41967</v>
      </c>
      <c r="L488" s="24" t="s">
        <v>409</v>
      </c>
      <c r="M488" s="39">
        <v>3.3132899999999998</v>
      </c>
      <c r="N488" s="47">
        <v>7.2456699999999996</v>
      </c>
      <c r="O488" s="47">
        <v>1.2830699999999999</v>
      </c>
      <c r="P488" s="47">
        <v>19.809999999999999</v>
      </c>
      <c r="Q488" s="47">
        <v>273.77</v>
      </c>
      <c r="R488" s="29">
        <f t="shared" si="28"/>
        <v>0.2867114953570285</v>
      </c>
      <c r="S488" s="47">
        <v>299.12</v>
      </c>
      <c r="T488" s="47">
        <f t="shared" si="29"/>
        <v>0.54731256575636977</v>
      </c>
      <c r="U488" s="47">
        <v>42.15</v>
      </c>
      <c r="V488" s="29">
        <f t="shared" si="30"/>
        <v>7.7123644846987791E-2</v>
      </c>
      <c r="W488" s="47">
        <v>0</v>
      </c>
      <c r="X488" s="29">
        <f t="shared" si="31"/>
        <v>0</v>
      </c>
      <c r="Y488" s="26"/>
      <c r="Z488" s="27" t="e">
        <f>#REF!/1000</f>
        <v>#REF!</v>
      </c>
      <c r="AA488" s="27" t="e">
        <f>#REF!/1000</f>
        <v>#REF!</v>
      </c>
      <c r="AB488" s="27" t="e">
        <f>#REF!/1000</f>
        <v>#REF!</v>
      </c>
      <c r="AC488" s="27" t="e">
        <f>#REF!/1000</f>
        <v>#REF!</v>
      </c>
      <c r="AE488" s="18" t="e">
        <f>#REF!/1000</f>
        <v>#REF!</v>
      </c>
      <c r="AF488" s="18" t="e">
        <f>#REF!/1000</f>
        <v>#REF!</v>
      </c>
      <c r="AG488" s="18" t="e">
        <f>#REF!/1000</f>
        <v>#REF!</v>
      </c>
      <c r="AH488" s="18" t="e">
        <f>#REF!/1000</f>
        <v>#REF!</v>
      </c>
    </row>
    <row r="489" spans="1:34" s="28" customFormat="1">
      <c r="A489" s="19" t="s">
        <v>444</v>
      </c>
      <c r="B489" s="19">
        <v>415</v>
      </c>
      <c r="C489" s="19">
        <v>35</v>
      </c>
      <c r="D489" s="19">
        <v>201</v>
      </c>
      <c r="E489" s="19" t="s">
        <v>284</v>
      </c>
      <c r="F489" s="20">
        <v>14660</v>
      </c>
      <c r="G489" s="20">
        <v>30275</v>
      </c>
      <c r="H489" s="21">
        <v>15.615</v>
      </c>
      <c r="I489" s="22">
        <v>4</v>
      </c>
      <c r="J489" s="22" t="s">
        <v>405</v>
      </c>
      <c r="K489" s="23">
        <v>41967</v>
      </c>
      <c r="L489" s="24" t="s">
        <v>409</v>
      </c>
      <c r="M489" s="39">
        <v>2.77732</v>
      </c>
      <c r="N489" s="47">
        <v>4.9289300000000003</v>
      </c>
      <c r="O489" s="47">
        <v>1.46495</v>
      </c>
      <c r="P489" s="47">
        <v>5.44</v>
      </c>
      <c r="Q489" s="47">
        <v>131.63999999999999</v>
      </c>
      <c r="R489" s="29">
        <f t="shared" si="28"/>
        <v>0.13038744796669866</v>
      </c>
      <c r="S489" s="47">
        <v>602.76</v>
      </c>
      <c r="T489" s="47">
        <f t="shared" si="29"/>
        <v>1.1028955674488816</v>
      </c>
      <c r="U489" s="47">
        <v>960.49</v>
      </c>
      <c r="V489" s="29">
        <f t="shared" si="30"/>
        <v>1.757449339005535</v>
      </c>
      <c r="W489" s="47">
        <v>0</v>
      </c>
      <c r="X489" s="29">
        <f t="shared" si="31"/>
        <v>0</v>
      </c>
      <c r="Y489" s="26"/>
      <c r="Z489" s="27" t="e">
        <f>#REF!/1000</f>
        <v>#REF!</v>
      </c>
      <c r="AA489" s="27" t="e">
        <f>#REF!/1000</f>
        <v>#REF!</v>
      </c>
      <c r="AB489" s="27" t="e">
        <f>#REF!/1000</f>
        <v>#REF!</v>
      </c>
      <c r="AC489" s="27" t="e">
        <f>#REF!/1000</f>
        <v>#REF!</v>
      </c>
      <c r="AE489" s="18" t="e">
        <f>#REF!/1000</f>
        <v>#REF!</v>
      </c>
      <c r="AF489" s="18" t="e">
        <f>#REF!/1000</f>
        <v>#REF!</v>
      </c>
      <c r="AG489" s="18" t="e">
        <f>#REF!/1000</f>
        <v>#REF!</v>
      </c>
      <c r="AH489" s="18" t="e">
        <f>#REF!/1000</f>
        <v>#REF!</v>
      </c>
    </row>
    <row r="490" spans="1:34" s="28" customFormat="1">
      <c r="A490" s="19" t="s">
        <v>444</v>
      </c>
      <c r="B490" s="19">
        <v>415</v>
      </c>
      <c r="C490" s="19">
        <v>35</v>
      </c>
      <c r="D490" s="19">
        <v>202</v>
      </c>
      <c r="E490" s="19" t="s">
        <v>285</v>
      </c>
      <c r="F490" s="20">
        <v>30275</v>
      </c>
      <c r="G490" s="20">
        <v>53875</v>
      </c>
      <c r="H490" s="21">
        <v>23.6</v>
      </c>
      <c r="I490" s="22">
        <v>4</v>
      </c>
      <c r="J490" s="22" t="s">
        <v>405</v>
      </c>
      <c r="K490" s="23">
        <v>41967</v>
      </c>
      <c r="L490" s="24" t="s">
        <v>409</v>
      </c>
      <c r="M490" s="39">
        <v>2.0827300000000002</v>
      </c>
      <c r="N490" s="47">
        <v>4.00922</v>
      </c>
      <c r="O490" s="47">
        <v>1.61124</v>
      </c>
      <c r="P490" s="47">
        <v>200.22</v>
      </c>
      <c r="Q490" s="47">
        <v>2120.2600000000002</v>
      </c>
      <c r="R490" s="29">
        <f t="shared" si="28"/>
        <v>1.5258474576271184</v>
      </c>
      <c r="S490" s="47">
        <v>2666.46</v>
      </c>
      <c r="T490" s="47">
        <f t="shared" si="29"/>
        <v>3.2281598062953991</v>
      </c>
      <c r="U490" s="47">
        <v>207.11</v>
      </c>
      <c r="V490" s="29">
        <f t="shared" si="30"/>
        <v>0.25073849878934618</v>
      </c>
      <c r="W490" s="47">
        <v>0</v>
      </c>
      <c r="X490" s="29">
        <f t="shared" si="31"/>
        <v>0</v>
      </c>
      <c r="Y490" s="26"/>
      <c r="Z490" s="27" t="e">
        <f>#REF!/1000</f>
        <v>#REF!</v>
      </c>
      <c r="AA490" s="27" t="e">
        <f>#REF!/1000</f>
        <v>#REF!</v>
      </c>
      <c r="AB490" s="27" t="e">
        <f>#REF!/1000</f>
        <v>#REF!</v>
      </c>
      <c r="AC490" s="27" t="e">
        <f>#REF!/1000</f>
        <v>#REF!</v>
      </c>
      <c r="AE490" s="18" t="e">
        <f>#REF!/1000</f>
        <v>#REF!</v>
      </c>
      <c r="AF490" s="18" t="e">
        <f>#REF!/1000</f>
        <v>#REF!</v>
      </c>
      <c r="AG490" s="18" t="e">
        <f>#REF!/1000</f>
        <v>#REF!</v>
      </c>
      <c r="AH490" s="18" t="e">
        <f>#REF!/1000</f>
        <v>#REF!</v>
      </c>
    </row>
    <row r="491" spans="1:34" s="28" customFormat="1">
      <c r="A491" s="19" t="s">
        <v>444</v>
      </c>
      <c r="B491" s="19">
        <v>415</v>
      </c>
      <c r="C491" s="19">
        <v>35</v>
      </c>
      <c r="D491" s="19">
        <v>202</v>
      </c>
      <c r="E491" s="19" t="s">
        <v>285</v>
      </c>
      <c r="F491" s="20">
        <v>53875</v>
      </c>
      <c r="G491" s="20">
        <v>30275</v>
      </c>
      <c r="H491" s="21">
        <v>23.6</v>
      </c>
      <c r="I491" s="22">
        <v>4</v>
      </c>
      <c r="J491" s="22" t="s">
        <v>406</v>
      </c>
      <c r="K491" s="23">
        <v>41967</v>
      </c>
      <c r="L491" s="24" t="s">
        <v>409</v>
      </c>
      <c r="M491" s="39">
        <v>2.4242300000000001</v>
      </c>
      <c r="N491" s="47">
        <v>5.0830900000000003</v>
      </c>
      <c r="O491" s="47">
        <v>1.4816800000000001</v>
      </c>
      <c r="P491" s="47">
        <v>201.12</v>
      </c>
      <c r="Q491" s="47">
        <v>1177.5</v>
      </c>
      <c r="R491" s="29">
        <f t="shared" si="28"/>
        <v>0.95625907990314762</v>
      </c>
      <c r="S491" s="47">
        <v>2757.02</v>
      </c>
      <c r="T491" s="47">
        <f t="shared" si="29"/>
        <v>3.3377966101694909</v>
      </c>
      <c r="U491" s="47">
        <v>67.040000000000006</v>
      </c>
      <c r="V491" s="29">
        <f t="shared" si="30"/>
        <v>8.1162227602905562E-2</v>
      </c>
      <c r="W491" s="47">
        <v>0</v>
      </c>
      <c r="X491" s="29">
        <f t="shared" si="31"/>
        <v>0</v>
      </c>
      <c r="Y491" s="26"/>
      <c r="Z491" s="27" t="e">
        <f>#REF!/1000</f>
        <v>#REF!</v>
      </c>
      <c r="AA491" s="27" t="e">
        <f>#REF!/1000</f>
        <v>#REF!</v>
      </c>
      <c r="AB491" s="27" t="e">
        <f>#REF!/1000</f>
        <v>#REF!</v>
      </c>
      <c r="AC491" s="27" t="e">
        <f>#REF!/1000</f>
        <v>#REF!</v>
      </c>
      <c r="AE491" s="18" t="e">
        <f>#REF!/1000</f>
        <v>#REF!</v>
      </c>
      <c r="AF491" s="18" t="e">
        <f>#REF!/1000</f>
        <v>#REF!</v>
      </c>
      <c r="AG491" s="18" t="e">
        <f>#REF!/1000</f>
        <v>#REF!</v>
      </c>
      <c r="AH491" s="18" t="e">
        <f>#REF!/1000</f>
        <v>#REF!</v>
      </c>
    </row>
    <row r="492" spans="1:34" s="28" customFormat="1">
      <c r="A492" s="19" t="s">
        <v>444</v>
      </c>
      <c r="B492" s="19">
        <v>415</v>
      </c>
      <c r="C492" s="19">
        <v>3091</v>
      </c>
      <c r="D492" s="19">
        <v>100</v>
      </c>
      <c r="E492" s="19" t="s">
        <v>286</v>
      </c>
      <c r="F492" s="20">
        <v>0</v>
      </c>
      <c r="G492" s="20">
        <v>19851</v>
      </c>
      <c r="H492" s="21">
        <v>19.850999999999999</v>
      </c>
      <c r="I492" s="22">
        <v>4</v>
      </c>
      <c r="J492" s="22" t="s">
        <v>405</v>
      </c>
      <c r="K492" s="23">
        <v>41967</v>
      </c>
      <c r="L492" s="24" t="s">
        <v>409</v>
      </c>
      <c r="M492" s="39">
        <v>3.2113700000000001</v>
      </c>
      <c r="N492" s="47">
        <v>10.269</v>
      </c>
      <c r="O492" s="47">
        <v>1.1801600000000001</v>
      </c>
      <c r="P492" s="47">
        <v>0</v>
      </c>
      <c r="Q492" s="47">
        <v>165.78</v>
      </c>
      <c r="R492" s="29">
        <f t="shared" si="28"/>
        <v>0.11930309376281872</v>
      </c>
      <c r="S492" s="47">
        <v>161.24</v>
      </c>
      <c r="T492" s="47">
        <f t="shared" si="29"/>
        <v>0.23207179199320654</v>
      </c>
      <c r="U492" s="47">
        <v>94.97</v>
      </c>
      <c r="V492" s="29">
        <f t="shared" si="30"/>
        <v>0.1366897673380974</v>
      </c>
      <c r="W492" s="47">
        <v>0</v>
      </c>
      <c r="X492" s="29">
        <f t="shared" si="31"/>
        <v>0</v>
      </c>
      <c r="Y492" s="26"/>
      <c r="Z492" s="27" t="e">
        <f>#REF!/1000</f>
        <v>#REF!</v>
      </c>
      <c r="AA492" s="27" t="e">
        <f>#REF!/1000</f>
        <v>#REF!</v>
      </c>
      <c r="AB492" s="27" t="e">
        <f>#REF!/1000</f>
        <v>#REF!</v>
      </c>
      <c r="AC492" s="27" t="e">
        <f>#REF!/1000</f>
        <v>#REF!</v>
      </c>
      <c r="AE492" s="18" t="e">
        <f>#REF!/1000</f>
        <v>#REF!</v>
      </c>
      <c r="AF492" s="18" t="e">
        <f>#REF!/1000</f>
        <v>#REF!</v>
      </c>
      <c r="AG492" s="18" t="e">
        <f>#REF!/1000</f>
        <v>#REF!</v>
      </c>
      <c r="AH492" s="18" t="e">
        <f>#REF!/1000</f>
        <v>#REF!</v>
      </c>
    </row>
    <row r="493" spans="1:34" s="28" customFormat="1">
      <c r="A493" s="19" t="s">
        <v>444</v>
      </c>
      <c r="B493" s="19">
        <v>415</v>
      </c>
      <c r="C493" s="19">
        <v>3091</v>
      </c>
      <c r="D493" s="19">
        <v>100</v>
      </c>
      <c r="E493" s="19" t="s">
        <v>286</v>
      </c>
      <c r="F493" s="20">
        <v>19851</v>
      </c>
      <c r="G493" s="20">
        <v>0</v>
      </c>
      <c r="H493" s="21">
        <v>19.850999999999999</v>
      </c>
      <c r="I493" s="22">
        <v>4</v>
      </c>
      <c r="J493" s="22" t="s">
        <v>406</v>
      </c>
      <c r="K493" s="23">
        <v>41967</v>
      </c>
      <c r="L493" s="24" t="s">
        <v>409</v>
      </c>
      <c r="M493" s="39">
        <v>3.3566799999999999</v>
      </c>
      <c r="N493" s="47">
        <v>9.9792699999999996</v>
      </c>
      <c r="O493" s="47">
        <v>1.1104499999999999</v>
      </c>
      <c r="P493" s="47">
        <v>0</v>
      </c>
      <c r="Q493" s="47">
        <v>1514.4</v>
      </c>
      <c r="R493" s="29">
        <f t="shared" si="28"/>
        <v>1.0898335456292236</v>
      </c>
      <c r="S493" s="47">
        <v>1151.24</v>
      </c>
      <c r="T493" s="47">
        <f t="shared" si="29"/>
        <v>1.6569730204307809</v>
      </c>
      <c r="U493" s="47">
        <v>171.82</v>
      </c>
      <c r="V493" s="29">
        <f t="shared" si="30"/>
        <v>0.24729952431327679</v>
      </c>
      <c r="W493" s="47">
        <v>0</v>
      </c>
      <c r="X493" s="29">
        <f t="shared" si="31"/>
        <v>0</v>
      </c>
      <c r="Y493" s="26"/>
      <c r="Z493" s="27" t="e">
        <f>#REF!/1000</f>
        <v>#REF!</v>
      </c>
      <c r="AA493" s="27" t="e">
        <f>#REF!/1000</f>
        <v>#REF!</v>
      </c>
      <c r="AB493" s="27" t="e">
        <f>#REF!/1000</f>
        <v>#REF!</v>
      </c>
      <c r="AC493" s="27" t="e">
        <f>#REF!/1000</f>
        <v>#REF!</v>
      </c>
      <c r="AE493" s="18" t="e">
        <f>#REF!/1000</f>
        <v>#REF!</v>
      </c>
      <c r="AF493" s="18" t="e">
        <f>#REF!/1000</f>
        <v>#REF!</v>
      </c>
      <c r="AG493" s="18" t="e">
        <f>#REF!/1000</f>
        <v>#REF!</v>
      </c>
      <c r="AH493" s="18" t="e">
        <f>#REF!/1000</f>
        <v>#REF!</v>
      </c>
    </row>
    <row r="494" spans="1:34" s="17" customFormat="1">
      <c r="A494" s="7" t="s">
        <v>444</v>
      </c>
      <c r="B494" s="7">
        <v>415</v>
      </c>
      <c r="C494" s="7">
        <v>3310</v>
      </c>
      <c r="D494" s="7">
        <v>100</v>
      </c>
      <c r="E494" s="7" t="s">
        <v>287</v>
      </c>
      <c r="F494" s="8">
        <v>1680</v>
      </c>
      <c r="G494" s="8">
        <v>10814</v>
      </c>
      <c r="H494" s="9">
        <v>9.1340000000000003</v>
      </c>
      <c r="I494" s="10">
        <v>4</v>
      </c>
      <c r="J494" s="10" t="s">
        <v>405</v>
      </c>
      <c r="K494" s="11">
        <v>41967</v>
      </c>
      <c r="L494" s="12" t="s">
        <v>409</v>
      </c>
      <c r="M494" s="34">
        <v>1.99017</v>
      </c>
      <c r="N494" s="29">
        <v>4.5957299999999996</v>
      </c>
      <c r="O494" s="29">
        <v>1.08626</v>
      </c>
      <c r="P494" s="29">
        <v>21.56</v>
      </c>
      <c r="Q494" s="29">
        <v>13.29</v>
      </c>
      <c r="R494" s="29">
        <f t="shared" si="28"/>
        <v>8.8226094028590191E-2</v>
      </c>
      <c r="S494" s="29">
        <v>53.040000000000006</v>
      </c>
      <c r="T494" s="29">
        <f t="shared" si="29"/>
        <v>0.16591072601582785</v>
      </c>
      <c r="U494" s="29">
        <v>4.45</v>
      </c>
      <c r="V494" s="29">
        <f t="shared" si="30"/>
        <v>1.3919734743032312E-2</v>
      </c>
      <c r="W494" s="29">
        <v>0</v>
      </c>
      <c r="X494" s="29">
        <f t="shared" si="31"/>
        <v>0</v>
      </c>
      <c r="Y494" s="15"/>
      <c r="Z494" s="16" t="e">
        <f>#REF!/1000</f>
        <v>#REF!</v>
      </c>
      <c r="AA494" s="16" t="e">
        <f>#REF!/1000</f>
        <v>#REF!</v>
      </c>
      <c r="AB494" s="16" t="e">
        <f>#REF!/1000</f>
        <v>#REF!</v>
      </c>
      <c r="AC494" s="16" t="e">
        <f>#REF!/1000</f>
        <v>#REF!</v>
      </c>
      <c r="AE494" s="18" t="e">
        <f>#REF!/1000</f>
        <v>#REF!</v>
      </c>
      <c r="AF494" s="18" t="e">
        <f>#REF!/1000</f>
        <v>#REF!</v>
      </c>
      <c r="AG494" s="18" t="e">
        <f>#REF!/1000</f>
        <v>#REF!</v>
      </c>
      <c r="AH494" s="18" t="e">
        <f>#REF!/1000</f>
        <v>#REF!</v>
      </c>
    </row>
    <row r="495" spans="1:34" s="28" customFormat="1">
      <c r="A495" s="19" t="s">
        <v>444</v>
      </c>
      <c r="B495" s="19">
        <v>415</v>
      </c>
      <c r="C495" s="19">
        <v>3310</v>
      </c>
      <c r="D495" s="19">
        <v>100</v>
      </c>
      <c r="E495" s="19" t="s">
        <v>287</v>
      </c>
      <c r="F495" s="20">
        <v>10814</v>
      </c>
      <c r="G495" s="20">
        <v>1680</v>
      </c>
      <c r="H495" s="21">
        <v>9.1340000000000003</v>
      </c>
      <c r="I495" s="22">
        <v>4</v>
      </c>
      <c r="J495" s="22" t="s">
        <v>406</v>
      </c>
      <c r="K495" s="23">
        <v>41967</v>
      </c>
      <c r="L495" s="24" t="s">
        <v>409</v>
      </c>
      <c r="M495" s="39">
        <v>2.6465100000000001</v>
      </c>
      <c r="N495" s="47">
        <v>6.3470599999999999</v>
      </c>
      <c r="O495" s="47">
        <v>1.25075</v>
      </c>
      <c r="P495" s="47">
        <v>0</v>
      </c>
      <c r="Q495" s="47">
        <v>19.59</v>
      </c>
      <c r="R495" s="29">
        <f t="shared" si="28"/>
        <v>3.0639056586067751E-2</v>
      </c>
      <c r="S495" s="47">
        <v>182.89</v>
      </c>
      <c r="T495" s="47">
        <f t="shared" si="29"/>
        <v>0.5720854577872313</v>
      </c>
      <c r="U495" s="47">
        <v>1.41</v>
      </c>
      <c r="V495" s="29">
        <f t="shared" si="30"/>
        <v>4.4105226938596764E-3</v>
      </c>
      <c r="W495" s="47">
        <v>0</v>
      </c>
      <c r="X495" s="29">
        <f t="shared" si="31"/>
        <v>0</v>
      </c>
      <c r="Y495" s="26"/>
      <c r="Z495" s="27" t="e">
        <f>#REF!/1000</f>
        <v>#REF!</v>
      </c>
      <c r="AA495" s="27" t="e">
        <f>#REF!/1000</f>
        <v>#REF!</v>
      </c>
      <c r="AB495" s="27" t="e">
        <f>#REF!/1000</f>
        <v>#REF!</v>
      </c>
      <c r="AC495" s="27" t="e">
        <f>#REF!/1000</f>
        <v>#REF!</v>
      </c>
      <c r="AE495" s="18" t="e">
        <f>#REF!/1000</f>
        <v>#REF!</v>
      </c>
      <c r="AF495" s="18" t="e">
        <f>#REF!/1000</f>
        <v>#REF!</v>
      </c>
      <c r="AG495" s="18" t="e">
        <f>#REF!/1000</f>
        <v>#REF!</v>
      </c>
      <c r="AH495" s="18" t="e">
        <f>#REF!/1000</f>
        <v>#REF!</v>
      </c>
    </row>
    <row r="496" spans="1:34" s="28" customFormat="1">
      <c r="A496" s="19" t="s">
        <v>445</v>
      </c>
      <c r="B496" s="19">
        <v>416</v>
      </c>
      <c r="C496" s="19">
        <v>305</v>
      </c>
      <c r="D496" s="19">
        <v>100</v>
      </c>
      <c r="E496" s="19" t="s">
        <v>288</v>
      </c>
      <c r="F496" s="20">
        <v>0</v>
      </c>
      <c r="G496" s="20">
        <v>15145</v>
      </c>
      <c r="H496" s="21">
        <v>15.145</v>
      </c>
      <c r="I496" s="22">
        <v>4</v>
      </c>
      <c r="J496" s="22" t="s">
        <v>405</v>
      </c>
      <c r="K496" s="23">
        <v>41974</v>
      </c>
      <c r="L496" s="24" t="s">
        <v>409</v>
      </c>
      <c r="M496" s="39">
        <v>2.8081499999999999</v>
      </c>
      <c r="N496" s="47">
        <v>6.6382099999999999</v>
      </c>
      <c r="O496" s="47">
        <v>1.1597500000000001</v>
      </c>
      <c r="P496" s="47">
        <v>3</v>
      </c>
      <c r="Q496" s="47">
        <v>110.16</v>
      </c>
      <c r="R496" s="29">
        <f t="shared" si="28"/>
        <v>0.10956940055652502</v>
      </c>
      <c r="S496" s="47">
        <v>0</v>
      </c>
      <c r="T496" s="47">
        <f t="shared" si="29"/>
        <v>0</v>
      </c>
      <c r="U496" s="47">
        <v>28.93</v>
      </c>
      <c r="V496" s="29">
        <f t="shared" si="30"/>
        <v>5.4577182474178185E-2</v>
      </c>
      <c r="W496" s="47">
        <v>0</v>
      </c>
      <c r="X496" s="29">
        <f t="shared" si="31"/>
        <v>0</v>
      </c>
      <c r="Y496" s="26"/>
      <c r="Z496" s="27" t="e">
        <f>#REF!/1000</f>
        <v>#REF!</v>
      </c>
      <c r="AA496" s="27" t="e">
        <f>#REF!/1000</f>
        <v>#REF!</v>
      </c>
      <c r="AB496" s="27" t="e">
        <f>#REF!/1000</f>
        <v>#REF!</v>
      </c>
      <c r="AC496" s="27" t="e">
        <f>#REF!/1000</f>
        <v>#REF!</v>
      </c>
      <c r="AE496" s="18" t="e">
        <f>#REF!/1000</f>
        <v>#REF!</v>
      </c>
      <c r="AF496" s="18" t="e">
        <f>#REF!/1000</f>
        <v>#REF!</v>
      </c>
      <c r="AG496" s="18" t="e">
        <f>#REF!/1000</f>
        <v>#REF!</v>
      </c>
      <c r="AH496" s="18" t="e">
        <f>#REF!/1000</f>
        <v>#REF!</v>
      </c>
    </row>
    <row r="497" spans="1:34" s="28" customFormat="1">
      <c r="A497" s="19" t="s">
        <v>445</v>
      </c>
      <c r="B497" s="19">
        <v>416</v>
      </c>
      <c r="C497" s="19">
        <v>305</v>
      </c>
      <c r="D497" s="19">
        <v>100</v>
      </c>
      <c r="E497" s="19" t="s">
        <v>288</v>
      </c>
      <c r="F497" s="20">
        <v>15145</v>
      </c>
      <c r="G497" s="20">
        <v>0</v>
      </c>
      <c r="H497" s="21">
        <v>15.145</v>
      </c>
      <c r="I497" s="22">
        <v>4</v>
      </c>
      <c r="J497" s="22" t="s">
        <v>406</v>
      </c>
      <c r="K497" s="23">
        <v>41974</v>
      </c>
      <c r="L497" s="24" t="s">
        <v>409</v>
      </c>
      <c r="M497" s="39">
        <v>2.52149</v>
      </c>
      <c r="N497" s="47">
        <v>6.74322</v>
      </c>
      <c r="O497" s="47">
        <v>1.07307</v>
      </c>
      <c r="P497" s="47">
        <v>3</v>
      </c>
      <c r="Q497" s="47">
        <v>31.06</v>
      </c>
      <c r="R497" s="29">
        <f t="shared" si="28"/>
        <v>3.4957317360750841E-2</v>
      </c>
      <c r="S497" s="47">
        <v>2</v>
      </c>
      <c r="T497" s="47">
        <f t="shared" si="29"/>
        <v>3.7730509833514125E-3</v>
      </c>
      <c r="U497" s="47">
        <v>34.85</v>
      </c>
      <c r="V497" s="29">
        <f t="shared" si="30"/>
        <v>6.5745413384898366E-2</v>
      </c>
      <c r="W497" s="47">
        <v>0</v>
      </c>
      <c r="X497" s="29">
        <f t="shared" si="31"/>
        <v>0</v>
      </c>
      <c r="Y497" s="26"/>
      <c r="Z497" s="27" t="e">
        <f>#REF!/1000</f>
        <v>#REF!</v>
      </c>
      <c r="AA497" s="27" t="e">
        <f>#REF!/1000</f>
        <v>#REF!</v>
      </c>
      <c r="AB497" s="27" t="e">
        <f>#REF!/1000</f>
        <v>#REF!</v>
      </c>
      <c r="AC497" s="27" t="e">
        <f>#REF!/1000</f>
        <v>#REF!</v>
      </c>
      <c r="AE497" s="18" t="e">
        <f>#REF!/1000</f>
        <v>#REF!</v>
      </c>
      <c r="AF497" s="18" t="e">
        <f>#REF!/1000</f>
        <v>#REF!</v>
      </c>
      <c r="AG497" s="18" t="e">
        <f>#REF!/1000</f>
        <v>#REF!</v>
      </c>
      <c r="AH497" s="18" t="e">
        <f>#REF!/1000</f>
        <v>#REF!</v>
      </c>
    </row>
    <row r="498" spans="1:34" s="17" customFormat="1">
      <c r="A498" s="7" t="s">
        <v>445</v>
      </c>
      <c r="B498" s="7">
        <v>416</v>
      </c>
      <c r="C498" s="7">
        <v>3633</v>
      </c>
      <c r="D498" s="7">
        <v>100</v>
      </c>
      <c r="E498" s="7" t="s">
        <v>289</v>
      </c>
      <c r="F498" s="8">
        <v>0</v>
      </c>
      <c r="G498" s="8">
        <v>213</v>
      </c>
      <c r="H498" s="9">
        <v>0.21299999999999999</v>
      </c>
      <c r="I498" s="10">
        <v>2</v>
      </c>
      <c r="J498" s="10" t="s">
        <v>407</v>
      </c>
      <c r="K498" s="11">
        <v>41974</v>
      </c>
      <c r="L498" s="12" t="s">
        <v>409</v>
      </c>
      <c r="M498" s="34">
        <v>2.2777799999999999</v>
      </c>
      <c r="N498" s="29">
        <v>3.06</v>
      </c>
      <c r="O498" s="29">
        <v>1.0888899999999999</v>
      </c>
      <c r="P498" s="29">
        <v>0</v>
      </c>
      <c r="Q498" s="29">
        <v>0</v>
      </c>
      <c r="R498" s="29">
        <f t="shared" si="28"/>
        <v>0</v>
      </c>
      <c r="S498" s="29">
        <v>0</v>
      </c>
      <c r="T498" s="29">
        <f t="shared" si="29"/>
        <v>0</v>
      </c>
      <c r="U498" s="29">
        <v>0</v>
      </c>
      <c r="V498" s="29">
        <f t="shared" si="30"/>
        <v>0</v>
      </c>
      <c r="W498" s="29">
        <v>0</v>
      </c>
      <c r="X498" s="29">
        <f t="shared" si="31"/>
        <v>0</v>
      </c>
      <c r="Y498" s="15"/>
      <c r="Z498" s="16" t="e">
        <f>#REF!/1000</f>
        <v>#REF!</v>
      </c>
      <c r="AA498" s="16" t="e">
        <f>#REF!/1000</f>
        <v>#REF!</v>
      </c>
      <c r="AB498" s="16" t="e">
        <f>#REF!/1000</f>
        <v>#REF!</v>
      </c>
      <c r="AC498" s="16" t="e">
        <f>#REF!/1000</f>
        <v>#REF!</v>
      </c>
      <c r="AE498" s="18" t="e">
        <f>#REF!/1000</f>
        <v>#REF!</v>
      </c>
      <c r="AF498" s="18" t="e">
        <f>#REF!/1000</f>
        <v>#REF!</v>
      </c>
      <c r="AG498" s="18" t="e">
        <f>#REF!/1000</f>
        <v>#REF!</v>
      </c>
      <c r="AH498" s="18" t="e">
        <f>#REF!/1000</f>
        <v>#REF!</v>
      </c>
    </row>
    <row r="499" spans="1:34" s="28" customFormat="1">
      <c r="A499" s="19" t="s">
        <v>446</v>
      </c>
      <c r="B499" s="19">
        <v>417</v>
      </c>
      <c r="C499" s="19">
        <v>3</v>
      </c>
      <c r="D499" s="19">
        <v>103</v>
      </c>
      <c r="E499" s="19" t="s">
        <v>290</v>
      </c>
      <c r="F499" s="20">
        <v>62000</v>
      </c>
      <c r="G499" s="20">
        <v>40550</v>
      </c>
      <c r="H499" s="21">
        <v>21.45</v>
      </c>
      <c r="I499" s="22">
        <v>4</v>
      </c>
      <c r="J499" s="22" t="s">
        <v>406</v>
      </c>
      <c r="K499" s="23">
        <v>41971</v>
      </c>
      <c r="L499" s="24" t="s">
        <v>409</v>
      </c>
      <c r="M499" s="39">
        <v>2.9238499999999998</v>
      </c>
      <c r="N499" s="47">
        <v>6.8973100000000001</v>
      </c>
      <c r="O499" s="47">
        <v>1.18259</v>
      </c>
      <c r="P499" s="47">
        <v>288.19</v>
      </c>
      <c r="Q499" s="47">
        <v>6.17</v>
      </c>
      <c r="R499" s="29">
        <f t="shared" si="28"/>
        <v>0.38797868797868795</v>
      </c>
      <c r="S499" s="47">
        <v>16.920000000000002</v>
      </c>
      <c r="T499" s="47">
        <f t="shared" si="29"/>
        <v>2.2537462537462541E-2</v>
      </c>
      <c r="U499" s="47">
        <v>175.98</v>
      </c>
      <c r="V499" s="29">
        <f t="shared" si="30"/>
        <v>0.23440559440559439</v>
      </c>
      <c r="W499" s="47">
        <v>2</v>
      </c>
      <c r="X499" s="29">
        <f t="shared" si="31"/>
        <v>2.664002664002664E-3</v>
      </c>
      <c r="Y499" s="26"/>
      <c r="Z499" s="27" t="e">
        <f>#REF!/1000</f>
        <v>#REF!</v>
      </c>
      <c r="AA499" s="27" t="e">
        <f>#REF!/1000</f>
        <v>#REF!</v>
      </c>
      <c r="AB499" s="27" t="e">
        <f>#REF!/1000</f>
        <v>#REF!</v>
      </c>
      <c r="AC499" s="27" t="e">
        <f>#REF!/1000</f>
        <v>#REF!</v>
      </c>
      <c r="AE499" s="18" t="e">
        <f>#REF!/1000</f>
        <v>#REF!</v>
      </c>
      <c r="AF499" s="18" t="e">
        <f>#REF!/1000</f>
        <v>#REF!</v>
      </c>
      <c r="AG499" s="18" t="e">
        <f>#REF!/1000</f>
        <v>#REF!</v>
      </c>
      <c r="AH499" s="18" t="e">
        <f>#REF!/1000</f>
        <v>#REF!</v>
      </c>
    </row>
    <row r="500" spans="1:34" s="28" customFormat="1">
      <c r="A500" s="19" t="s">
        <v>446</v>
      </c>
      <c r="B500" s="19">
        <v>417</v>
      </c>
      <c r="C500" s="19">
        <v>3</v>
      </c>
      <c r="D500" s="19">
        <v>103</v>
      </c>
      <c r="E500" s="19" t="s">
        <v>290</v>
      </c>
      <c r="F500" s="20">
        <v>40550</v>
      </c>
      <c r="G500" s="20">
        <v>62000</v>
      </c>
      <c r="H500" s="21">
        <v>21.45</v>
      </c>
      <c r="I500" s="22">
        <v>4</v>
      </c>
      <c r="J500" s="22" t="s">
        <v>405</v>
      </c>
      <c r="K500" s="23">
        <v>41971</v>
      </c>
      <c r="L500" s="24" t="s">
        <v>409</v>
      </c>
      <c r="M500" s="39">
        <v>2.6240600000000001</v>
      </c>
      <c r="N500" s="47">
        <v>4.9712800000000001</v>
      </c>
      <c r="O500" s="47">
        <v>1.1961900000000001</v>
      </c>
      <c r="P500" s="47">
        <v>5.14</v>
      </c>
      <c r="Q500" s="47">
        <v>0.92</v>
      </c>
      <c r="R500" s="29">
        <f t="shared" si="28"/>
        <v>7.4592074592074592E-3</v>
      </c>
      <c r="S500" s="47">
        <v>0.09</v>
      </c>
      <c r="T500" s="47">
        <f t="shared" si="29"/>
        <v>1.1988011988011987E-4</v>
      </c>
      <c r="U500" s="47">
        <v>3.88</v>
      </c>
      <c r="V500" s="29">
        <f t="shared" si="30"/>
        <v>5.1681651681651682E-3</v>
      </c>
      <c r="W500" s="47">
        <v>0</v>
      </c>
      <c r="X500" s="29">
        <f t="shared" si="31"/>
        <v>0</v>
      </c>
      <c r="Y500" s="26"/>
      <c r="Z500" s="27" t="e">
        <f>#REF!/1000</f>
        <v>#REF!</v>
      </c>
      <c r="AA500" s="27" t="e">
        <f>#REF!/1000</f>
        <v>#REF!</v>
      </c>
      <c r="AB500" s="27" t="e">
        <f>#REF!/1000</f>
        <v>#REF!</v>
      </c>
      <c r="AC500" s="27" t="e">
        <f>#REF!/1000</f>
        <v>#REF!</v>
      </c>
      <c r="AE500" s="18" t="e">
        <f>#REF!/1000</f>
        <v>#REF!</v>
      </c>
      <c r="AF500" s="18" t="e">
        <f>#REF!/1000</f>
        <v>#REF!</v>
      </c>
      <c r="AG500" s="18" t="e">
        <f>#REF!/1000</f>
        <v>#REF!</v>
      </c>
      <c r="AH500" s="18" t="e">
        <f>#REF!/1000</f>
        <v>#REF!</v>
      </c>
    </row>
    <row r="501" spans="1:34" s="17" customFormat="1">
      <c r="A501" s="7" t="s">
        <v>446</v>
      </c>
      <c r="B501" s="7">
        <v>417</v>
      </c>
      <c r="C501" s="7">
        <v>34</v>
      </c>
      <c r="D501" s="7">
        <v>101</v>
      </c>
      <c r="E501" s="7" t="s">
        <v>291</v>
      </c>
      <c r="F501" s="8">
        <v>14900</v>
      </c>
      <c r="G501" s="8">
        <v>0</v>
      </c>
      <c r="H501" s="9">
        <v>14.9</v>
      </c>
      <c r="I501" s="10">
        <v>4</v>
      </c>
      <c r="J501" s="10" t="s">
        <v>406</v>
      </c>
      <c r="K501" s="11">
        <v>41971</v>
      </c>
      <c r="L501" s="12" t="s">
        <v>409</v>
      </c>
      <c r="M501" s="34">
        <v>2.7000700000000002</v>
      </c>
      <c r="N501" s="29">
        <v>4.5065099999999996</v>
      </c>
      <c r="O501" s="29">
        <v>1.3685799999999999</v>
      </c>
      <c r="P501" s="29">
        <v>131.74</v>
      </c>
      <c r="Q501" s="29">
        <v>78.009999999999991</v>
      </c>
      <c r="R501" s="29">
        <f t="shared" si="28"/>
        <v>0.32741131351869612</v>
      </c>
      <c r="S501" s="29">
        <v>41.279999999999994</v>
      </c>
      <c r="T501" s="29">
        <f t="shared" si="29"/>
        <v>7.9156279961649076E-2</v>
      </c>
      <c r="U501" s="29">
        <v>922.50999999999988</v>
      </c>
      <c r="V501" s="29">
        <f t="shared" si="30"/>
        <v>1.7689549376797695</v>
      </c>
      <c r="W501" s="29">
        <v>0.45</v>
      </c>
      <c r="X501" s="29">
        <f t="shared" si="31"/>
        <v>8.6289549376797694E-4</v>
      </c>
      <c r="Y501" s="15"/>
      <c r="Z501" s="16" t="e">
        <f>#REF!/1000</f>
        <v>#REF!</v>
      </c>
      <c r="AA501" s="16" t="e">
        <f>#REF!/1000</f>
        <v>#REF!</v>
      </c>
      <c r="AB501" s="16" t="e">
        <f>#REF!/1000</f>
        <v>#REF!</v>
      </c>
      <c r="AC501" s="16" t="e">
        <f>#REF!/1000</f>
        <v>#REF!</v>
      </c>
      <c r="AE501" s="18" t="e">
        <f>#REF!/1000</f>
        <v>#REF!</v>
      </c>
      <c r="AF501" s="18" t="e">
        <f>#REF!/1000</f>
        <v>#REF!</v>
      </c>
      <c r="AG501" s="18" t="e">
        <f>#REF!/1000</f>
        <v>#REF!</v>
      </c>
      <c r="AH501" s="18" t="e">
        <f>#REF!/1000</f>
        <v>#REF!</v>
      </c>
    </row>
    <row r="502" spans="1:34" s="17" customFormat="1">
      <c r="A502" s="7" t="s">
        <v>446</v>
      </c>
      <c r="B502" s="7">
        <v>417</v>
      </c>
      <c r="C502" s="7">
        <v>34</v>
      </c>
      <c r="D502" s="7">
        <v>101</v>
      </c>
      <c r="E502" s="7" t="s">
        <v>291</v>
      </c>
      <c r="F502" s="8">
        <v>0</v>
      </c>
      <c r="G502" s="8">
        <v>14900</v>
      </c>
      <c r="H502" s="9">
        <v>14.9</v>
      </c>
      <c r="I502" s="10">
        <v>4</v>
      </c>
      <c r="J502" s="10" t="s">
        <v>405</v>
      </c>
      <c r="K502" s="11">
        <v>41971</v>
      </c>
      <c r="L502" s="12" t="s">
        <v>409</v>
      </c>
      <c r="M502" s="34">
        <v>2.7000700000000002</v>
      </c>
      <c r="N502" s="29">
        <v>4.5065099999999996</v>
      </c>
      <c r="O502" s="29">
        <v>1.3685799999999999</v>
      </c>
      <c r="P502" s="29">
        <v>0</v>
      </c>
      <c r="Q502" s="29">
        <v>0</v>
      </c>
      <c r="R502" s="29">
        <f t="shared" si="28"/>
        <v>0</v>
      </c>
      <c r="S502" s="29">
        <v>0</v>
      </c>
      <c r="T502" s="29">
        <f t="shared" si="29"/>
        <v>0</v>
      </c>
      <c r="U502" s="29">
        <v>15.15</v>
      </c>
      <c r="V502" s="29">
        <f t="shared" si="30"/>
        <v>2.9050814956855225E-2</v>
      </c>
      <c r="W502" s="29">
        <v>0</v>
      </c>
      <c r="X502" s="29">
        <f t="shared" si="31"/>
        <v>0</v>
      </c>
      <c r="Y502" s="15"/>
      <c r="Z502" s="16" t="e">
        <f>#REF!/1000</f>
        <v>#REF!</v>
      </c>
      <c r="AA502" s="16" t="e">
        <f>#REF!/1000</f>
        <v>#REF!</v>
      </c>
      <c r="AB502" s="16" t="e">
        <f>#REF!/1000</f>
        <v>#REF!</v>
      </c>
      <c r="AC502" s="16" t="e">
        <f>#REF!/1000</f>
        <v>#REF!</v>
      </c>
      <c r="AE502" s="18" t="e">
        <f>#REF!/1000</f>
        <v>#REF!</v>
      </c>
      <c r="AF502" s="18" t="e">
        <f>#REF!/1000</f>
        <v>#REF!</v>
      </c>
      <c r="AG502" s="18" t="e">
        <f>#REF!/1000</f>
        <v>#REF!</v>
      </c>
      <c r="AH502" s="18" t="e">
        <f>#REF!/1000</f>
        <v>#REF!</v>
      </c>
    </row>
    <row r="503" spans="1:34" s="28" customFormat="1">
      <c r="A503" s="19" t="s">
        <v>446</v>
      </c>
      <c r="B503" s="19">
        <v>417</v>
      </c>
      <c r="C503" s="19">
        <v>303</v>
      </c>
      <c r="D503" s="19">
        <v>100</v>
      </c>
      <c r="E503" s="19" t="s">
        <v>292</v>
      </c>
      <c r="F503" s="20">
        <v>13350</v>
      </c>
      <c r="G503" s="20">
        <v>15020</v>
      </c>
      <c r="H503" s="21">
        <v>1.67</v>
      </c>
      <c r="I503" s="22">
        <v>4</v>
      </c>
      <c r="J503" s="22" t="s">
        <v>405</v>
      </c>
      <c r="K503" s="23">
        <v>41971</v>
      </c>
      <c r="L503" s="24" t="s">
        <v>409</v>
      </c>
      <c r="M503" s="34">
        <v>5.7444100000000002</v>
      </c>
      <c r="N503" s="47">
        <v>8.6954399999999996</v>
      </c>
      <c r="O503" s="47">
        <v>0.94073499999999999</v>
      </c>
      <c r="P503" s="47">
        <v>192.18</v>
      </c>
      <c r="Q503" s="47">
        <v>14.64</v>
      </c>
      <c r="R503" s="29">
        <f t="shared" si="28"/>
        <v>3.4131736526946108</v>
      </c>
      <c r="S503" s="47">
        <v>0</v>
      </c>
      <c r="T503" s="47">
        <f t="shared" si="29"/>
        <v>0</v>
      </c>
      <c r="U503" s="47">
        <v>5.26</v>
      </c>
      <c r="V503" s="29">
        <f t="shared" si="30"/>
        <v>8.9991445680068435E-2</v>
      </c>
      <c r="W503" s="47">
        <v>0</v>
      </c>
      <c r="X503" s="29">
        <f t="shared" si="31"/>
        <v>0</v>
      </c>
      <c r="Y503" s="26"/>
      <c r="Z503" s="27" t="e">
        <f>#REF!/1000</f>
        <v>#REF!</v>
      </c>
      <c r="AA503" s="27" t="e">
        <f>#REF!/1000</f>
        <v>#REF!</v>
      </c>
      <c r="AB503" s="27" t="e">
        <f>#REF!/1000</f>
        <v>#REF!</v>
      </c>
      <c r="AC503" s="27" t="e">
        <f>#REF!/1000</f>
        <v>#REF!</v>
      </c>
      <c r="AE503" s="18" t="e">
        <f>#REF!/1000</f>
        <v>#REF!</v>
      </c>
      <c r="AF503" s="18" t="e">
        <f>#REF!/1000</f>
        <v>#REF!</v>
      </c>
      <c r="AG503" s="18" t="e">
        <f>#REF!/1000</f>
        <v>#REF!</v>
      </c>
      <c r="AH503" s="18" t="e">
        <f>#REF!/1000</f>
        <v>#REF!</v>
      </c>
    </row>
    <row r="504" spans="1:34" s="28" customFormat="1">
      <c r="A504" s="19" t="s">
        <v>446</v>
      </c>
      <c r="B504" s="19">
        <v>417</v>
      </c>
      <c r="C504" s="19">
        <v>303</v>
      </c>
      <c r="D504" s="19">
        <v>100</v>
      </c>
      <c r="E504" s="19" t="s">
        <v>292</v>
      </c>
      <c r="F504" s="20">
        <v>15020</v>
      </c>
      <c r="G504" s="20">
        <v>13350</v>
      </c>
      <c r="H504" s="21">
        <v>1.67</v>
      </c>
      <c r="I504" s="22">
        <v>4</v>
      </c>
      <c r="J504" s="22" t="s">
        <v>406</v>
      </c>
      <c r="K504" s="23">
        <v>41971</v>
      </c>
      <c r="L504" s="24" t="s">
        <v>409</v>
      </c>
      <c r="M504" s="34">
        <v>6.3639700000000001</v>
      </c>
      <c r="N504" s="47">
        <v>10.2797</v>
      </c>
      <c r="O504" s="47">
        <v>1.0201499999999999</v>
      </c>
      <c r="P504" s="47">
        <v>119.64</v>
      </c>
      <c r="Q504" s="47">
        <v>40.869999999999997</v>
      </c>
      <c r="R504" s="29">
        <f t="shared" si="28"/>
        <v>2.3964927288280582</v>
      </c>
      <c r="S504" s="47">
        <v>5.48</v>
      </c>
      <c r="T504" s="47">
        <f t="shared" si="29"/>
        <v>9.3755346449957228E-2</v>
      </c>
      <c r="U504" s="47">
        <v>3.83</v>
      </c>
      <c r="V504" s="29">
        <f t="shared" si="30"/>
        <v>6.5526090675791279E-2</v>
      </c>
      <c r="W504" s="47">
        <v>0</v>
      </c>
      <c r="X504" s="29">
        <f t="shared" si="31"/>
        <v>0</v>
      </c>
      <c r="Y504" s="26"/>
      <c r="Z504" s="27" t="e">
        <f>#REF!/1000</f>
        <v>#REF!</v>
      </c>
      <c r="AA504" s="27" t="e">
        <f>#REF!/1000</f>
        <v>#REF!</v>
      </c>
      <c r="AB504" s="27" t="e">
        <f>#REF!/1000</f>
        <v>#REF!</v>
      </c>
      <c r="AC504" s="27" t="e">
        <f>#REF!/1000</f>
        <v>#REF!</v>
      </c>
      <c r="AE504" s="18" t="e">
        <f>#REF!/1000</f>
        <v>#REF!</v>
      </c>
      <c r="AF504" s="18" t="e">
        <f>#REF!/1000</f>
        <v>#REF!</v>
      </c>
      <c r="AG504" s="18" t="e">
        <f>#REF!/1000</f>
        <v>#REF!</v>
      </c>
      <c r="AH504" s="18" t="e">
        <f>#REF!/1000</f>
        <v>#REF!</v>
      </c>
    </row>
    <row r="505" spans="1:34" s="28" customFormat="1">
      <c r="A505" s="19" t="s">
        <v>446</v>
      </c>
      <c r="B505" s="19">
        <v>417</v>
      </c>
      <c r="C505" s="19">
        <v>3268</v>
      </c>
      <c r="D505" s="19">
        <v>102</v>
      </c>
      <c r="E505" s="19" t="s">
        <v>293</v>
      </c>
      <c r="F505" s="20">
        <v>28041</v>
      </c>
      <c r="G505" s="20">
        <v>12700</v>
      </c>
      <c r="H505" s="21">
        <v>15.340999999999999</v>
      </c>
      <c r="I505" s="22">
        <v>4</v>
      </c>
      <c r="J505" s="22" t="s">
        <v>406</v>
      </c>
      <c r="K505" s="23">
        <v>41971</v>
      </c>
      <c r="L505" s="24" t="s">
        <v>409</v>
      </c>
      <c r="M505" s="39">
        <v>3.6878500000000001</v>
      </c>
      <c r="N505" s="47">
        <v>9.1182700000000008</v>
      </c>
      <c r="O505" s="47">
        <v>1.24678</v>
      </c>
      <c r="P505" s="47">
        <v>634.02</v>
      </c>
      <c r="Q505" s="47">
        <v>0</v>
      </c>
      <c r="R505" s="29">
        <f t="shared" si="28"/>
        <v>1.1808133200480504</v>
      </c>
      <c r="S505" s="47">
        <v>9.24</v>
      </c>
      <c r="T505" s="47">
        <f t="shared" si="29"/>
        <v>1.7208786910892379E-2</v>
      </c>
      <c r="U505" s="47">
        <v>202.13</v>
      </c>
      <c r="V505" s="29">
        <f t="shared" si="30"/>
        <v>0.3764515257899001</v>
      </c>
      <c r="W505" s="47">
        <v>0</v>
      </c>
      <c r="X505" s="29">
        <f t="shared" si="31"/>
        <v>0</v>
      </c>
      <c r="Y505" s="26"/>
      <c r="Z505" s="27" t="e">
        <f>#REF!/1000</f>
        <v>#REF!</v>
      </c>
      <c r="AA505" s="27" t="e">
        <f>#REF!/1000</f>
        <v>#REF!</v>
      </c>
      <c r="AB505" s="27" t="e">
        <f>#REF!/1000</f>
        <v>#REF!</v>
      </c>
      <c r="AC505" s="27" t="e">
        <f>#REF!/1000</f>
        <v>#REF!</v>
      </c>
      <c r="AE505" s="18" t="e">
        <f>#REF!/1000</f>
        <v>#REF!</v>
      </c>
      <c r="AF505" s="18" t="e">
        <f>#REF!/1000</f>
        <v>#REF!</v>
      </c>
      <c r="AG505" s="18" t="e">
        <f>#REF!/1000</f>
        <v>#REF!</v>
      </c>
      <c r="AH505" s="18" t="e">
        <f>#REF!/1000</f>
        <v>#REF!</v>
      </c>
    </row>
    <row r="506" spans="1:34" s="28" customFormat="1">
      <c r="A506" s="19" t="s">
        <v>446</v>
      </c>
      <c r="B506" s="19">
        <v>417</v>
      </c>
      <c r="C506" s="19">
        <v>3268</v>
      </c>
      <c r="D506" s="19">
        <v>102</v>
      </c>
      <c r="E506" s="19" t="s">
        <v>293</v>
      </c>
      <c r="F506" s="20">
        <v>12700</v>
      </c>
      <c r="G506" s="20">
        <v>28041</v>
      </c>
      <c r="H506" s="21">
        <v>15.340999999999999</v>
      </c>
      <c r="I506" s="22">
        <v>4</v>
      </c>
      <c r="J506" s="22" t="s">
        <v>405</v>
      </c>
      <c r="K506" s="23">
        <v>41971</v>
      </c>
      <c r="L506" s="24" t="s">
        <v>409</v>
      </c>
      <c r="M506" s="39">
        <v>3.43241</v>
      </c>
      <c r="N506" s="47">
        <v>9.6368399999999994</v>
      </c>
      <c r="O506" s="47">
        <v>1.2022999999999999</v>
      </c>
      <c r="P506" s="47">
        <v>862.99</v>
      </c>
      <c r="Q506" s="47">
        <v>20.63</v>
      </c>
      <c r="R506" s="29">
        <f t="shared" si="28"/>
        <v>1.6264631659325617</v>
      </c>
      <c r="S506" s="47">
        <v>15.6</v>
      </c>
      <c r="T506" s="47">
        <f t="shared" si="29"/>
        <v>2.9053796083324798E-2</v>
      </c>
      <c r="U506" s="47">
        <v>592.16</v>
      </c>
      <c r="V506" s="29">
        <f t="shared" si="30"/>
        <v>1.1028523005577955</v>
      </c>
      <c r="W506" s="47">
        <v>0</v>
      </c>
      <c r="X506" s="29">
        <f t="shared" si="31"/>
        <v>0</v>
      </c>
      <c r="Y506" s="26"/>
      <c r="Z506" s="27" t="e">
        <f>#REF!/1000</f>
        <v>#REF!</v>
      </c>
      <c r="AA506" s="27" t="e">
        <f>#REF!/1000</f>
        <v>#REF!</v>
      </c>
      <c r="AB506" s="27" t="e">
        <f>#REF!/1000</f>
        <v>#REF!</v>
      </c>
      <c r="AC506" s="27" t="e">
        <f>#REF!/1000</f>
        <v>#REF!</v>
      </c>
      <c r="AE506" s="18" t="e">
        <f>#REF!/1000</f>
        <v>#REF!</v>
      </c>
      <c r="AF506" s="18" t="e">
        <f>#REF!/1000</f>
        <v>#REF!</v>
      </c>
      <c r="AG506" s="18" t="e">
        <f>#REF!/1000</f>
        <v>#REF!</v>
      </c>
      <c r="AH506" s="18" t="e">
        <f>#REF!/1000</f>
        <v>#REF!</v>
      </c>
    </row>
    <row r="507" spans="1:34" s="28" customFormat="1">
      <c r="A507" s="19" t="s">
        <v>446</v>
      </c>
      <c r="B507" s="19">
        <v>417</v>
      </c>
      <c r="C507" s="19">
        <v>3413</v>
      </c>
      <c r="D507" s="19">
        <v>100</v>
      </c>
      <c r="E507" s="19" t="s">
        <v>294</v>
      </c>
      <c r="F507" s="20">
        <v>0</v>
      </c>
      <c r="G507" s="20">
        <v>2260</v>
      </c>
      <c r="H507" s="21">
        <v>2.2599999999999998</v>
      </c>
      <c r="I507" s="22">
        <v>2</v>
      </c>
      <c r="J507" s="22" t="s">
        <v>407</v>
      </c>
      <c r="K507" s="23">
        <v>41971</v>
      </c>
      <c r="L507" s="24" t="s">
        <v>409</v>
      </c>
      <c r="M507" s="39">
        <v>4.1038899999999998</v>
      </c>
      <c r="N507" s="47">
        <v>7.64689</v>
      </c>
      <c r="O507" s="47">
        <v>1.38578</v>
      </c>
      <c r="P507" s="47">
        <v>25.37</v>
      </c>
      <c r="Q507" s="47">
        <v>0</v>
      </c>
      <c r="R507" s="29">
        <f t="shared" si="28"/>
        <v>0.3207332490518332</v>
      </c>
      <c r="S507" s="47">
        <v>1.33</v>
      </c>
      <c r="T507" s="47">
        <f t="shared" si="29"/>
        <v>1.6814159292035398E-2</v>
      </c>
      <c r="U507" s="47">
        <v>5.37</v>
      </c>
      <c r="V507" s="29">
        <f t="shared" si="30"/>
        <v>6.7888748419721881E-2</v>
      </c>
      <c r="W507" s="47">
        <v>0</v>
      </c>
      <c r="X507" s="29">
        <f t="shared" si="31"/>
        <v>0</v>
      </c>
      <c r="Y507" s="26"/>
      <c r="Z507" s="27" t="e">
        <f>#REF!/1000</f>
        <v>#REF!</v>
      </c>
      <c r="AA507" s="27" t="e">
        <f>#REF!/1000</f>
        <v>#REF!</v>
      </c>
      <c r="AB507" s="27" t="e">
        <f>#REF!/1000</f>
        <v>#REF!</v>
      </c>
      <c r="AC507" s="27" t="e">
        <f>#REF!/1000</f>
        <v>#REF!</v>
      </c>
      <c r="AE507" s="18" t="e">
        <f>#REF!/1000</f>
        <v>#REF!</v>
      </c>
      <c r="AF507" s="18" t="e">
        <f>#REF!/1000</f>
        <v>#REF!</v>
      </c>
      <c r="AG507" s="18" t="e">
        <f>#REF!/1000</f>
        <v>#REF!</v>
      </c>
      <c r="AH507" s="18" t="e">
        <f>#REF!/1000</f>
        <v>#REF!</v>
      </c>
    </row>
    <row r="508" spans="1:34" s="28" customFormat="1">
      <c r="A508" s="19" t="s">
        <v>459</v>
      </c>
      <c r="B508" s="19">
        <v>418</v>
      </c>
      <c r="C508" s="19">
        <v>306</v>
      </c>
      <c r="D508" s="19">
        <v>102</v>
      </c>
      <c r="E508" s="19" t="s">
        <v>295</v>
      </c>
      <c r="F508" s="20">
        <v>13854</v>
      </c>
      <c r="G508" s="20">
        <v>20601</v>
      </c>
      <c r="H508" s="21">
        <v>6.7469999999999999</v>
      </c>
      <c r="I508" s="22">
        <v>4</v>
      </c>
      <c r="J508" s="22" t="s">
        <v>405</v>
      </c>
      <c r="K508" s="23">
        <v>41969</v>
      </c>
      <c r="L508" s="24" t="s">
        <v>409</v>
      </c>
      <c r="M508" s="39">
        <v>3.1855000000000002</v>
      </c>
      <c r="N508" s="47">
        <v>4.0697799999999997</v>
      </c>
      <c r="O508" s="47">
        <v>1.24888</v>
      </c>
      <c r="P508" s="47">
        <v>32</v>
      </c>
      <c r="Q508" s="47">
        <v>728.93100000000004</v>
      </c>
      <c r="R508" s="29">
        <f t="shared" si="28"/>
        <v>1.6789070274619406</v>
      </c>
      <c r="S508" s="47">
        <v>17</v>
      </c>
      <c r="T508" s="47">
        <f t="shared" si="29"/>
        <v>7.1989667365389906E-2</v>
      </c>
      <c r="U508" s="47">
        <v>0</v>
      </c>
      <c r="V508" s="29">
        <f t="shared" si="30"/>
        <v>0</v>
      </c>
      <c r="W508" s="47">
        <v>0</v>
      </c>
      <c r="X508" s="29">
        <f t="shared" si="31"/>
        <v>0</v>
      </c>
      <c r="Y508" s="26"/>
      <c r="Z508" s="27" t="e">
        <f>#REF!/1000</f>
        <v>#REF!</v>
      </c>
      <c r="AA508" s="27" t="e">
        <f>#REF!/1000</f>
        <v>#REF!</v>
      </c>
      <c r="AB508" s="27" t="e">
        <f>#REF!/1000</f>
        <v>#REF!</v>
      </c>
      <c r="AC508" s="27" t="e">
        <f>#REF!/1000</f>
        <v>#REF!</v>
      </c>
      <c r="AE508" s="18" t="e">
        <f>#REF!/1000</f>
        <v>#REF!</v>
      </c>
      <c r="AF508" s="18" t="e">
        <f>#REF!/1000</f>
        <v>#REF!</v>
      </c>
      <c r="AG508" s="18" t="e">
        <f>#REF!/1000</f>
        <v>#REF!</v>
      </c>
      <c r="AH508" s="18" t="e">
        <f>#REF!/1000</f>
        <v>#REF!</v>
      </c>
    </row>
    <row r="509" spans="1:34" s="28" customFormat="1">
      <c r="A509" s="19" t="s">
        <v>459</v>
      </c>
      <c r="B509" s="19">
        <v>418</v>
      </c>
      <c r="C509" s="19">
        <v>306</v>
      </c>
      <c r="D509" s="19">
        <v>102</v>
      </c>
      <c r="E509" s="19" t="s">
        <v>295</v>
      </c>
      <c r="F509" s="20">
        <v>20601</v>
      </c>
      <c r="G509" s="20">
        <v>13854</v>
      </c>
      <c r="H509" s="21">
        <v>6.7469999999999999</v>
      </c>
      <c r="I509" s="22">
        <v>4</v>
      </c>
      <c r="J509" s="22" t="s">
        <v>406</v>
      </c>
      <c r="K509" s="23">
        <v>41969</v>
      </c>
      <c r="L509" s="24" t="s">
        <v>409</v>
      </c>
      <c r="M509" s="39">
        <v>3.2258</v>
      </c>
      <c r="N509" s="47">
        <v>5.0722699999999996</v>
      </c>
      <c r="O509" s="47">
        <v>1.22383</v>
      </c>
      <c r="P509" s="47">
        <v>122</v>
      </c>
      <c r="Q509" s="47">
        <v>778.82</v>
      </c>
      <c r="R509" s="29">
        <f t="shared" si="28"/>
        <v>2.1656609286667088</v>
      </c>
      <c r="S509" s="47">
        <v>7</v>
      </c>
      <c r="T509" s="47">
        <f t="shared" si="29"/>
        <v>2.9642804209278194E-2</v>
      </c>
      <c r="U509" s="47">
        <v>225.71</v>
      </c>
      <c r="V509" s="29">
        <f t="shared" si="30"/>
        <v>0.95581104829659747</v>
      </c>
      <c r="W509" s="47">
        <v>0</v>
      </c>
      <c r="X509" s="29">
        <f t="shared" si="31"/>
        <v>0</v>
      </c>
      <c r="Y509" s="26"/>
      <c r="Z509" s="27" t="e">
        <f>#REF!/1000</f>
        <v>#REF!</v>
      </c>
      <c r="AA509" s="27" t="e">
        <f>#REF!/1000</f>
        <v>#REF!</v>
      </c>
      <c r="AB509" s="27" t="e">
        <f>#REF!/1000</f>
        <v>#REF!</v>
      </c>
      <c r="AC509" s="27" t="e">
        <f>#REF!/1000</f>
        <v>#REF!</v>
      </c>
      <c r="AE509" s="18" t="e">
        <f>#REF!/1000</f>
        <v>#REF!</v>
      </c>
      <c r="AF509" s="18" t="e">
        <f>#REF!/1000</f>
        <v>#REF!</v>
      </c>
      <c r="AG509" s="18" t="e">
        <f>#REF!/1000</f>
        <v>#REF!</v>
      </c>
      <c r="AH509" s="18" t="e">
        <f>#REF!/1000</f>
        <v>#REF!</v>
      </c>
    </row>
    <row r="510" spans="1:34" s="28" customFormat="1">
      <c r="A510" s="19" t="s">
        <v>459</v>
      </c>
      <c r="B510" s="19">
        <v>418</v>
      </c>
      <c r="C510" s="19">
        <v>307</v>
      </c>
      <c r="D510" s="19">
        <v>101</v>
      </c>
      <c r="E510" s="19" t="s">
        <v>296</v>
      </c>
      <c r="F510" s="20">
        <v>0</v>
      </c>
      <c r="G510" s="20">
        <v>942</v>
      </c>
      <c r="H510" s="21">
        <v>0.94199999999999995</v>
      </c>
      <c r="I510" s="22">
        <v>4</v>
      </c>
      <c r="J510" s="22" t="s">
        <v>405</v>
      </c>
      <c r="K510" s="23">
        <v>41969</v>
      </c>
      <c r="L510" s="24" t="s">
        <v>409</v>
      </c>
      <c r="M510" s="39">
        <v>3.2628200000000001</v>
      </c>
      <c r="N510" s="47">
        <v>5.6802599999999996</v>
      </c>
      <c r="O510" s="47">
        <v>0.93</v>
      </c>
      <c r="P510" s="47">
        <v>0</v>
      </c>
      <c r="Q510" s="47">
        <v>27.45</v>
      </c>
      <c r="R510" s="29">
        <f t="shared" si="28"/>
        <v>0.41628753412192904</v>
      </c>
      <c r="S510" s="47">
        <v>0</v>
      </c>
      <c r="T510" s="47">
        <f t="shared" si="29"/>
        <v>0</v>
      </c>
      <c r="U510" s="47">
        <v>0</v>
      </c>
      <c r="V510" s="29">
        <f t="shared" si="30"/>
        <v>0</v>
      </c>
      <c r="W510" s="47">
        <v>1</v>
      </c>
      <c r="X510" s="29">
        <f t="shared" si="31"/>
        <v>3.0330603579011229E-2</v>
      </c>
      <c r="Y510" s="26"/>
      <c r="Z510" s="27" t="e">
        <f>#REF!/1000</f>
        <v>#REF!</v>
      </c>
      <c r="AA510" s="27" t="e">
        <f>#REF!/1000</f>
        <v>#REF!</v>
      </c>
      <c r="AB510" s="27" t="e">
        <f>#REF!/1000</f>
        <v>#REF!</v>
      </c>
      <c r="AC510" s="27" t="e">
        <f>#REF!/1000</f>
        <v>#REF!</v>
      </c>
      <c r="AE510" s="18" t="e">
        <f>#REF!/1000</f>
        <v>#REF!</v>
      </c>
      <c r="AF510" s="18" t="e">
        <f>#REF!/1000</f>
        <v>#REF!</v>
      </c>
      <c r="AG510" s="18" t="e">
        <f>#REF!/1000</f>
        <v>#REF!</v>
      </c>
      <c r="AH510" s="18" t="e">
        <f>#REF!/1000</f>
        <v>#REF!</v>
      </c>
    </row>
    <row r="511" spans="1:34" s="28" customFormat="1">
      <c r="A511" s="19" t="s">
        <v>459</v>
      </c>
      <c r="B511" s="19">
        <v>418</v>
      </c>
      <c r="C511" s="19">
        <v>307</v>
      </c>
      <c r="D511" s="19">
        <v>101</v>
      </c>
      <c r="E511" s="19" t="s">
        <v>296</v>
      </c>
      <c r="F511" s="20">
        <v>942</v>
      </c>
      <c r="G511" s="20">
        <v>0</v>
      </c>
      <c r="H511" s="21">
        <v>0.94199999999999995</v>
      </c>
      <c r="I511" s="22">
        <v>4</v>
      </c>
      <c r="J511" s="22" t="s">
        <v>406</v>
      </c>
      <c r="K511" s="23">
        <v>41969</v>
      </c>
      <c r="L511" s="24" t="s">
        <v>409</v>
      </c>
      <c r="M511" s="39">
        <v>4.0359499999999997</v>
      </c>
      <c r="N511" s="47">
        <v>5.7178399999999998</v>
      </c>
      <c r="O511" s="47">
        <v>1.15676</v>
      </c>
      <c r="P511" s="47">
        <v>39</v>
      </c>
      <c r="Q511" s="47">
        <v>12.62</v>
      </c>
      <c r="R511" s="29">
        <f t="shared" si="28"/>
        <v>1.3742796481649988</v>
      </c>
      <c r="S511" s="47">
        <v>0</v>
      </c>
      <c r="T511" s="47">
        <f t="shared" si="29"/>
        <v>0</v>
      </c>
      <c r="U511" s="47">
        <v>0</v>
      </c>
      <c r="V511" s="29">
        <f t="shared" si="30"/>
        <v>0</v>
      </c>
      <c r="W511" s="47">
        <v>0</v>
      </c>
      <c r="X511" s="29">
        <f t="shared" si="31"/>
        <v>0</v>
      </c>
      <c r="Y511" s="26"/>
      <c r="Z511" s="27" t="e">
        <f>#REF!/1000</f>
        <v>#REF!</v>
      </c>
      <c r="AA511" s="27" t="e">
        <f>#REF!/1000</f>
        <v>#REF!</v>
      </c>
      <c r="AB511" s="27" t="e">
        <f>#REF!/1000</f>
        <v>#REF!</v>
      </c>
      <c r="AC511" s="27" t="e">
        <f>#REF!/1000</f>
        <v>#REF!</v>
      </c>
      <c r="AE511" s="18" t="e">
        <f>#REF!/1000</f>
        <v>#REF!</v>
      </c>
      <c r="AF511" s="18" t="e">
        <f>#REF!/1000</f>
        <v>#REF!</v>
      </c>
      <c r="AG511" s="18" t="e">
        <f>#REF!/1000</f>
        <v>#REF!</v>
      </c>
      <c r="AH511" s="18" t="e">
        <f>#REF!/1000</f>
        <v>#REF!</v>
      </c>
    </row>
    <row r="512" spans="1:34" s="28" customFormat="1">
      <c r="A512" s="19" t="s">
        <v>459</v>
      </c>
      <c r="B512" s="19">
        <v>418</v>
      </c>
      <c r="C512" s="19">
        <v>3215</v>
      </c>
      <c r="D512" s="19">
        <v>101</v>
      </c>
      <c r="E512" s="19" t="s">
        <v>297</v>
      </c>
      <c r="F512" s="20">
        <v>7225</v>
      </c>
      <c r="G512" s="20">
        <v>0</v>
      </c>
      <c r="H512" s="21">
        <v>7.2249999999999996</v>
      </c>
      <c r="I512" s="22">
        <v>4</v>
      </c>
      <c r="J512" s="22" t="s">
        <v>406</v>
      </c>
      <c r="K512" s="23">
        <v>41969</v>
      </c>
      <c r="L512" s="24" t="s">
        <v>409</v>
      </c>
      <c r="M512" s="39">
        <v>3.4660600000000001</v>
      </c>
      <c r="N512" s="47">
        <v>5.7926799999999998</v>
      </c>
      <c r="O512" s="47">
        <v>1.1918299999999999</v>
      </c>
      <c r="P512" s="47">
        <v>219</v>
      </c>
      <c r="Q512" s="47">
        <v>5.9</v>
      </c>
      <c r="R512" s="29">
        <f t="shared" si="28"/>
        <v>0.87770637666831441</v>
      </c>
      <c r="S512" s="47">
        <v>11</v>
      </c>
      <c r="T512" s="47">
        <f t="shared" si="29"/>
        <v>4.3499752842313402E-2</v>
      </c>
      <c r="U512" s="47">
        <v>252.06</v>
      </c>
      <c r="V512" s="29">
        <f t="shared" si="30"/>
        <v>0.99677706376668329</v>
      </c>
      <c r="W512" s="47">
        <v>0</v>
      </c>
      <c r="X512" s="29">
        <f t="shared" si="31"/>
        <v>0</v>
      </c>
      <c r="Y512" s="26"/>
      <c r="Z512" s="27" t="e">
        <f>#REF!/1000</f>
        <v>#REF!</v>
      </c>
      <c r="AA512" s="27" t="e">
        <f>#REF!/1000</f>
        <v>#REF!</v>
      </c>
      <c r="AB512" s="27" t="e">
        <f>#REF!/1000</f>
        <v>#REF!</v>
      </c>
      <c r="AC512" s="27" t="e">
        <f>#REF!/1000</f>
        <v>#REF!</v>
      </c>
      <c r="AE512" s="18" t="e">
        <f>#REF!/1000</f>
        <v>#REF!</v>
      </c>
      <c r="AF512" s="18" t="e">
        <f>#REF!/1000</f>
        <v>#REF!</v>
      </c>
      <c r="AG512" s="18" t="e">
        <f>#REF!/1000</f>
        <v>#REF!</v>
      </c>
      <c r="AH512" s="18" t="e">
        <f>#REF!/1000</f>
        <v>#REF!</v>
      </c>
    </row>
    <row r="513" spans="1:34" s="28" customFormat="1">
      <c r="A513" s="19" t="s">
        <v>459</v>
      </c>
      <c r="B513" s="19">
        <v>418</v>
      </c>
      <c r="C513" s="19">
        <v>3215</v>
      </c>
      <c r="D513" s="19">
        <v>101</v>
      </c>
      <c r="E513" s="19" t="s">
        <v>297</v>
      </c>
      <c r="F513" s="20">
        <v>0</v>
      </c>
      <c r="G513" s="20">
        <v>7225</v>
      </c>
      <c r="H513" s="21">
        <v>7.2249999999999996</v>
      </c>
      <c r="I513" s="22">
        <v>4</v>
      </c>
      <c r="J513" s="22" t="s">
        <v>405</v>
      </c>
      <c r="K513" s="23">
        <v>41969</v>
      </c>
      <c r="L513" s="24" t="s">
        <v>409</v>
      </c>
      <c r="M513" s="39">
        <v>3.4172600000000002</v>
      </c>
      <c r="N513" s="47">
        <v>6.0082100000000001</v>
      </c>
      <c r="O513" s="47">
        <v>1.21719</v>
      </c>
      <c r="P513" s="47">
        <v>340</v>
      </c>
      <c r="Q513" s="47">
        <v>10.5</v>
      </c>
      <c r="R513" s="29">
        <f t="shared" si="28"/>
        <v>1.3652990608007911</v>
      </c>
      <c r="S513" s="47">
        <v>7</v>
      </c>
      <c r="T513" s="47">
        <f t="shared" si="29"/>
        <v>2.768166089965398E-2</v>
      </c>
      <c r="U513" s="47">
        <v>556.92999999999995</v>
      </c>
      <c r="V513" s="29">
        <f t="shared" si="30"/>
        <v>2.2023924864063273</v>
      </c>
      <c r="W513" s="47">
        <v>0</v>
      </c>
      <c r="X513" s="29">
        <f t="shared" si="31"/>
        <v>0</v>
      </c>
      <c r="Y513" s="26"/>
      <c r="Z513" s="27" t="e">
        <f>#REF!/1000</f>
        <v>#REF!</v>
      </c>
      <c r="AA513" s="27" t="e">
        <f>#REF!/1000</f>
        <v>#REF!</v>
      </c>
      <c r="AB513" s="27" t="e">
        <f>#REF!/1000</f>
        <v>#REF!</v>
      </c>
      <c r="AC513" s="27" t="e">
        <f>#REF!/1000</f>
        <v>#REF!</v>
      </c>
      <c r="AE513" s="18" t="e">
        <f>#REF!/1000</f>
        <v>#REF!</v>
      </c>
      <c r="AF513" s="18" t="e">
        <f>#REF!/1000</f>
        <v>#REF!</v>
      </c>
      <c r="AG513" s="18" t="e">
        <f>#REF!/1000</f>
        <v>#REF!</v>
      </c>
      <c r="AH513" s="18" t="e">
        <f>#REF!/1000</f>
        <v>#REF!</v>
      </c>
    </row>
    <row r="514" spans="1:34" s="28" customFormat="1">
      <c r="A514" s="19" t="s">
        <v>459</v>
      </c>
      <c r="B514" s="19">
        <v>418</v>
      </c>
      <c r="C514" s="19">
        <v>3584</v>
      </c>
      <c r="D514" s="19">
        <v>100</v>
      </c>
      <c r="E514" s="19" t="s">
        <v>298</v>
      </c>
      <c r="F514" s="20">
        <v>0</v>
      </c>
      <c r="G514" s="20">
        <v>631</v>
      </c>
      <c r="H514" s="21">
        <v>0.63100000000000001</v>
      </c>
      <c r="I514" s="22">
        <v>4</v>
      </c>
      <c r="J514" s="22" t="s">
        <v>405</v>
      </c>
      <c r="K514" s="23">
        <v>41969</v>
      </c>
      <c r="L514" s="24" t="s">
        <v>409</v>
      </c>
      <c r="M514" s="39">
        <v>3.8603999999999998</v>
      </c>
      <c r="N514" s="47">
        <v>5.8292000000000002</v>
      </c>
      <c r="O514" s="47">
        <v>1.0611999999999999</v>
      </c>
      <c r="P514" s="47">
        <v>0</v>
      </c>
      <c r="Q514" s="47">
        <v>2.93</v>
      </c>
      <c r="R514" s="29">
        <f t="shared" si="28"/>
        <v>6.6334616255376955E-2</v>
      </c>
      <c r="S514" s="47">
        <v>0</v>
      </c>
      <c r="T514" s="47">
        <f t="shared" si="29"/>
        <v>0</v>
      </c>
      <c r="U514" s="47">
        <v>0</v>
      </c>
      <c r="V514" s="29">
        <f t="shared" si="30"/>
        <v>0</v>
      </c>
      <c r="W514" s="47">
        <v>0</v>
      </c>
      <c r="X514" s="29">
        <f t="shared" si="31"/>
        <v>0</v>
      </c>
      <c r="Y514" s="26"/>
      <c r="Z514" s="27" t="e">
        <f>#REF!/1000</f>
        <v>#REF!</v>
      </c>
      <c r="AA514" s="27" t="e">
        <f>#REF!/1000</f>
        <v>#REF!</v>
      </c>
      <c r="AB514" s="27" t="e">
        <f>#REF!/1000</f>
        <v>#REF!</v>
      </c>
      <c r="AC514" s="27" t="e">
        <f>#REF!/1000</f>
        <v>#REF!</v>
      </c>
      <c r="AE514" s="18" t="e">
        <f>#REF!/1000</f>
        <v>#REF!</v>
      </c>
      <c r="AF514" s="18" t="e">
        <f>#REF!/1000</f>
        <v>#REF!</v>
      </c>
      <c r="AG514" s="18" t="e">
        <f>#REF!/1000</f>
        <v>#REF!</v>
      </c>
      <c r="AH514" s="18" t="e">
        <f>#REF!/1000</f>
        <v>#REF!</v>
      </c>
    </row>
    <row r="515" spans="1:34" s="28" customFormat="1">
      <c r="A515" s="19" t="s">
        <v>459</v>
      </c>
      <c r="B515" s="19">
        <v>418</v>
      </c>
      <c r="C515" s="19">
        <v>3584</v>
      </c>
      <c r="D515" s="19">
        <v>100</v>
      </c>
      <c r="E515" s="19" t="s">
        <v>298</v>
      </c>
      <c r="F515" s="20">
        <v>631</v>
      </c>
      <c r="G515" s="20">
        <v>0</v>
      </c>
      <c r="H515" s="21">
        <v>0.63100000000000001</v>
      </c>
      <c r="I515" s="22">
        <v>4</v>
      </c>
      <c r="J515" s="22" t="s">
        <v>406</v>
      </c>
      <c r="K515" s="23">
        <v>41969</v>
      </c>
      <c r="L515" s="24" t="s">
        <v>409</v>
      </c>
      <c r="M515" s="39">
        <v>3.8428</v>
      </c>
      <c r="N515" s="47">
        <v>5.05</v>
      </c>
      <c r="O515" s="47">
        <v>1.0760000000000001</v>
      </c>
      <c r="P515" s="47">
        <v>1</v>
      </c>
      <c r="Q515" s="47">
        <v>8.9</v>
      </c>
      <c r="R515" s="29">
        <f t="shared" si="28"/>
        <v>0.24677382839031017</v>
      </c>
      <c r="S515" s="47">
        <v>0</v>
      </c>
      <c r="T515" s="47">
        <f t="shared" si="29"/>
        <v>0</v>
      </c>
      <c r="U515" s="47">
        <v>16.18</v>
      </c>
      <c r="V515" s="29">
        <f t="shared" si="30"/>
        <v>0.73262395290921445</v>
      </c>
      <c r="W515" s="47">
        <v>0</v>
      </c>
      <c r="X515" s="29">
        <f t="shared" si="31"/>
        <v>0</v>
      </c>
      <c r="Y515" s="26"/>
      <c r="Z515" s="27" t="e">
        <f>#REF!/1000</f>
        <v>#REF!</v>
      </c>
      <c r="AA515" s="27" t="e">
        <f>#REF!/1000</f>
        <v>#REF!</v>
      </c>
      <c r="AB515" s="27" t="e">
        <f>#REF!/1000</f>
        <v>#REF!</v>
      </c>
      <c r="AC515" s="27" t="e">
        <f>#REF!/1000</f>
        <v>#REF!</v>
      </c>
      <c r="AE515" s="18" t="e">
        <f>#REF!/1000</f>
        <v>#REF!</v>
      </c>
      <c r="AF515" s="18" t="e">
        <f>#REF!/1000</f>
        <v>#REF!</v>
      </c>
      <c r="AG515" s="18" t="e">
        <f>#REF!/1000</f>
        <v>#REF!</v>
      </c>
      <c r="AH515" s="18" t="e">
        <f>#REF!/1000</f>
        <v>#REF!</v>
      </c>
    </row>
    <row r="516" spans="1:34" s="28" customFormat="1">
      <c r="A516" s="19" t="s">
        <v>460</v>
      </c>
      <c r="B516" s="19">
        <v>419</v>
      </c>
      <c r="C516" s="19">
        <v>35</v>
      </c>
      <c r="D516" s="19">
        <v>100</v>
      </c>
      <c r="E516" s="19" t="s">
        <v>299</v>
      </c>
      <c r="F516" s="20">
        <v>14660</v>
      </c>
      <c r="G516" s="20">
        <v>0</v>
      </c>
      <c r="H516" s="21">
        <v>14.66</v>
      </c>
      <c r="I516" s="22">
        <v>4</v>
      </c>
      <c r="J516" s="22" t="s">
        <v>406</v>
      </c>
      <c r="K516" s="23">
        <v>41967</v>
      </c>
      <c r="L516" s="24" t="s">
        <v>409</v>
      </c>
      <c r="M516" s="39">
        <v>3.4494500000000001</v>
      </c>
      <c r="N516" s="47">
        <v>7.92509</v>
      </c>
      <c r="O516" s="47">
        <v>1.29234</v>
      </c>
      <c r="P516" s="47">
        <v>2.25</v>
      </c>
      <c r="Q516" s="47">
        <v>383.04</v>
      </c>
      <c r="R516" s="29">
        <f t="shared" si="28"/>
        <v>0.37764568310270907</v>
      </c>
      <c r="S516" s="47">
        <v>489.77</v>
      </c>
      <c r="T516" s="47">
        <f t="shared" si="29"/>
        <v>0.95453128045215352</v>
      </c>
      <c r="U516" s="47">
        <v>633.01</v>
      </c>
      <c r="V516" s="29">
        <f t="shared" si="30"/>
        <v>1.2336971350613914</v>
      </c>
      <c r="W516" s="47">
        <v>0</v>
      </c>
      <c r="X516" s="29">
        <f t="shared" si="31"/>
        <v>0</v>
      </c>
      <c r="Y516" s="26"/>
      <c r="Z516" s="27" t="e">
        <f>#REF!/1000</f>
        <v>#REF!</v>
      </c>
      <c r="AA516" s="27" t="e">
        <f>#REF!/1000</f>
        <v>#REF!</v>
      </c>
      <c r="AB516" s="27" t="e">
        <f>#REF!/1000</f>
        <v>#REF!</v>
      </c>
      <c r="AC516" s="27" t="e">
        <f>#REF!/1000</f>
        <v>#REF!</v>
      </c>
      <c r="AE516" s="18" t="e">
        <f>#REF!/1000</f>
        <v>#REF!</v>
      </c>
      <c r="AF516" s="18" t="e">
        <f>#REF!/1000</f>
        <v>#REF!</v>
      </c>
      <c r="AG516" s="18" t="e">
        <f>#REF!/1000</f>
        <v>#REF!</v>
      </c>
      <c r="AH516" s="18" t="e">
        <f>#REF!/1000</f>
        <v>#REF!</v>
      </c>
    </row>
    <row r="517" spans="1:34" s="28" customFormat="1">
      <c r="A517" s="19" t="s">
        <v>460</v>
      </c>
      <c r="B517" s="19">
        <v>419</v>
      </c>
      <c r="C517" s="19">
        <v>35</v>
      </c>
      <c r="D517" s="19">
        <v>100</v>
      </c>
      <c r="E517" s="19" t="s">
        <v>299</v>
      </c>
      <c r="F517" s="20">
        <v>0</v>
      </c>
      <c r="G517" s="20">
        <v>14660</v>
      </c>
      <c r="H517" s="21">
        <v>14.66</v>
      </c>
      <c r="I517" s="22">
        <v>4</v>
      </c>
      <c r="J517" s="22" t="s">
        <v>405</v>
      </c>
      <c r="K517" s="23">
        <v>41967</v>
      </c>
      <c r="L517" s="24" t="s">
        <v>409</v>
      </c>
      <c r="M517" s="39">
        <v>3.36212</v>
      </c>
      <c r="N517" s="47">
        <v>6.4281300000000003</v>
      </c>
      <c r="O517" s="47">
        <v>1.46</v>
      </c>
      <c r="P517" s="47">
        <v>0</v>
      </c>
      <c r="Q517" s="47">
        <v>383.55</v>
      </c>
      <c r="R517" s="29">
        <f t="shared" ref="R517:R580" si="32">(P517+Q517*0.5)/(3.5*H517*1000)*100</f>
        <v>0.3737575521340869</v>
      </c>
      <c r="S517" s="47">
        <v>654.57000000000005</v>
      </c>
      <c r="T517" s="47">
        <f t="shared" ref="T517:T580" si="33">S517/(3.5*H517*1000)*100</f>
        <v>1.2757162346521147</v>
      </c>
      <c r="U517" s="47">
        <v>343.14</v>
      </c>
      <c r="V517" s="29">
        <f t="shared" ref="V517:V580" si="34">U517/(3.5*H517*1000)*100</f>
        <v>0.66875852660300139</v>
      </c>
      <c r="W517" s="47">
        <v>0</v>
      </c>
      <c r="X517" s="29">
        <f t="shared" ref="X517:X580" si="35">(W517/(H517*3.5*1000))*100</f>
        <v>0</v>
      </c>
      <c r="Y517" s="26"/>
      <c r="Z517" s="27" t="e">
        <f>#REF!/1000</f>
        <v>#REF!</v>
      </c>
      <c r="AA517" s="27" t="e">
        <f>#REF!/1000</f>
        <v>#REF!</v>
      </c>
      <c r="AB517" s="27" t="e">
        <f>#REF!/1000</f>
        <v>#REF!</v>
      </c>
      <c r="AC517" s="27" t="e">
        <f>#REF!/1000</f>
        <v>#REF!</v>
      </c>
      <c r="AE517" s="18" t="e">
        <f>#REF!/1000</f>
        <v>#REF!</v>
      </c>
      <c r="AF517" s="18" t="e">
        <f>#REF!/1000</f>
        <v>#REF!</v>
      </c>
      <c r="AG517" s="18" t="e">
        <f>#REF!/1000</f>
        <v>#REF!</v>
      </c>
      <c r="AH517" s="18" t="e">
        <f>#REF!/1000</f>
        <v>#REF!</v>
      </c>
    </row>
    <row r="518" spans="1:34" s="28" customFormat="1">
      <c r="A518" s="19" t="s">
        <v>460</v>
      </c>
      <c r="B518" s="19">
        <v>419</v>
      </c>
      <c r="C518" s="19">
        <v>341</v>
      </c>
      <c r="D518" s="19">
        <v>100</v>
      </c>
      <c r="E518" s="19" t="s">
        <v>300</v>
      </c>
      <c r="F518" s="20">
        <v>0</v>
      </c>
      <c r="G518" s="20">
        <v>352</v>
      </c>
      <c r="H518" s="21">
        <v>0.35199999999999998</v>
      </c>
      <c r="I518" s="22">
        <v>4</v>
      </c>
      <c r="J518" s="22" t="s">
        <v>405</v>
      </c>
      <c r="K518" s="23">
        <v>41968</v>
      </c>
      <c r="L518" s="24" t="s">
        <v>409</v>
      </c>
      <c r="M518" s="39">
        <v>2.98367</v>
      </c>
      <c r="N518" s="47">
        <v>2.5173299999999998</v>
      </c>
      <c r="O518" s="47">
        <v>1.1579999999999999</v>
      </c>
      <c r="P518" s="47">
        <v>0</v>
      </c>
      <c r="Q518" s="47">
        <v>4.57</v>
      </c>
      <c r="R518" s="29">
        <f t="shared" si="32"/>
        <v>0.18547077922077923</v>
      </c>
      <c r="S518" s="47">
        <v>0</v>
      </c>
      <c r="T518" s="47">
        <f t="shared" si="33"/>
        <v>0</v>
      </c>
      <c r="U518" s="47">
        <v>4.37</v>
      </c>
      <c r="V518" s="29">
        <f t="shared" si="34"/>
        <v>0.35470779220779225</v>
      </c>
      <c r="W518" s="47">
        <v>0</v>
      </c>
      <c r="X518" s="29">
        <f t="shared" si="35"/>
        <v>0</v>
      </c>
      <c r="Y518" s="26"/>
      <c r="Z518" s="27" t="e">
        <f>#REF!/1000</f>
        <v>#REF!</v>
      </c>
      <c r="AA518" s="27" t="e">
        <f>#REF!/1000</f>
        <v>#REF!</v>
      </c>
      <c r="AB518" s="27" t="e">
        <f>#REF!/1000</f>
        <v>#REF!</v>
      </c>
      <c r="AC518" s="27" t="e">
        <f>#REF!/1000</f>
        <v>#REF!</v>
      </c>
      <c r="AE518" s="18" t="e">
        <f>#REF!/1000</f>
        <v>#REF!</v>
      </c>
      <c r="AF518" s="18" t="e">
        <f>#REF!/1000</f>
        <v>#REF!</v>
      </c>
      <c r="AG518" s="18" t="e">
        <f>#REF!/1000</f>
        <v>#REF!</v>
      </c>
      <c r="AH518" s="18" t="e">
        <f>#REF!/1000</f>
        <v>#REF!</v>
      </c>
    </row>
    <row r="519" spans="1:34" s="28" customFormat="1">
      <c r="A519" s="19" t="s">
        <v>460</v>
      </c>
      <c r="B519" s="19">
        <v>419</v>
      </c>
      <c r="C519" s="19">
        <v>341</v>
      </c>
      <c r="D519" s="19">
        <v>100</v>
      </c>
      <c r="E519" s="19" t="s">
        <v>300</v>
      </c>
      <c r="F519" s="20">
        <v>352</v>
      </c>
      <c r="G519" s="20">
        <v>0</v>
      </c>
      <c r="H519" s="21">
        <v>0.35199999999999998</v>
      </c>
      <c r="I519" s="22">
        <v>4</v>
      </c>
      <c r="J519" s="22" t="s">
        <v>406</v>
      </c>
      <c r="K519" s="23">
        <v>41968</v>
      </c>
      <c r="L519" s="24" t="s">
        <v>409</v>
      </c>
      <c r="M519" s="39">
        <v>2.7366700000000002</v>
      </c>
      <c r="N519" s="47">
        <v>3.2640699999999998</v>
      </c>
      <c r="O519" s="47">
        <v>1.2777799999999999</v>
      </c>
      <c r="P519" s="47">
        <v>0</v>
      </c>
      <c r="Q519" s="47">
        <v>6.84</v>
      </c>
      <c r="R519" s="29">
        <f t="shared" si="32"/>
        <v>0.27759740259740262</v>
      </c>
      <c r="S519" s="47">
        <v>0</v>
      </c>
      <c r="T519" s="47">
        <f t="shared" si="33"/>
        <v>0</v>
      </c>
      <c r="U519" s="47">
        <v>8.23</v>
      </c>
      <c r="V519" s="29">
        <f t="shared" si="34"/>
        <v>0.66801948051948057</v>
      </c>
      <c r="W519" s="47">
        <v>0</v>
      </c>
      <c r="X519" s="29">
        <f t="shared" si="35"/>
        <v>0</v>
      </c>
      <c r="Y519" s="26"/>
      <c r="Z519" s="27" t="e">
        <f>#REF!/1000</f>
        <v>#REF!</v>
      </c>
      <c r="AA519" s="27" t="e">
        <f>#REF!/1000</f>
        <v>#REF!</v>
      </c>
      <c r="AB519" s="27" t="e">
        <f>#REF!/1000</f>
        <v>#REF!</v>
      </c>
      <c r="AC519" s="27" t="e">
        <f>#REF!/1000</f>
        <v>#REF!</v>
      </c>
      <c r="AE519" s="18" t="e">
        <f>#REF!/1000</f>
        <v>#REF!</v>
      </c>
      <c r="AF519" s="18" t="e">
        <f>#REF!/1000</f>
        <v>#REF!</v>
      </c>
      <c r="AG519" s="18" t="e">
        <f>#REF!/1000</f>
        <v>#REF!</v>
      </c>
      <c r="AH519" s="18" t="e">
        <f>#REF!/1000</f>
        <v>#REF!</v>
      </c>
    </row>
    <row r="520" spans="1:34" s="28" customFormat="1">
      <c r="A520" s="19" t="s">
        <v>460</v>
      </c>
      <c r="B520" s="19">
        <v>419</v>
      </c>
      <c r="C520" s="19">
        <v>3242</v>
      </c>
      <c r="D520" s="19">
        <v>200</v>
      </c>
      <c r="E520" s="19" t="s">
        <v>301</v>
      </c>
      <c r="F520" s="20">
        <v>19650</v>
      </c>
      <c r="G520" s="20">
        <v>13746</v>
      </c>
      <c r="H520" s="21">
        <v>5.9039999999999999</v>
      </c>
      <c r="I520" s="22">
        <v>4</v>
      </c>
      <c r="J520" s="22" t="s">
        <v>406</v>
      </c>
      <c r="K520" s="23">
        <v>41968</v>
      </c>
      <c r="L520" s="24" t="s">
        <v>409</v>
      </c>
      <c r="M520" s="39">
        <v>3.1878099999999998</v>
      </c>
      <c r="N520" s="47">
        <v>8.5425699999999996</v>
      </c>
      <c r="O520" s="47">
        <v>1.0703400000000001</v>
      </c>
      <c r="P520" s="47">
        <v>17</v>
      </c>
      <c r="Q520" s="47">
        <v>3.5</v>
      </c>
      <c r="R520" s="29">
        <f t="shared" si="32"/>
        <v>9.0737514518002327E-2</v>
      </c>
      <c r="S520" s="47">
        <v>6</v>
      </c>
      <c r="T520" s="47">
        <f t="shared" si="33"/>
        <v>2.9036004645760744E-2</v>
      </c>
      <c r="U520" s="47">
        <v>39.69</v>
      </c>
      <c r="V520" s="29">
        <f t="shared" si="34"/>
        <v>0.19207317073170732</v>
      </c>
      <c r="W520" s="47">
        <v>0</v>
      </c>
      <c r="X520" s="29">
        <f t="shared" si="35"/>
        <v>0</v>
      </c>
      <c r="Y520" s="26"/>
      <c r="Z520" s="27" t="e">
        <f>#REF!/1000</f>
        <v>#REF!</v>
      </c>
      <c r="AA520" s="27" t="e">
        <f>#REF!/1000</f>
        <v>#REF!</v>
      </c>
      <c r="AB520" s="27" t="e">
        <f>#REF!/1000</f>
        <v>#REF!</v>
      </c>
      <c r="AC520" s="27" t="e">
        <f>#REF!/1000</f>
        <v>#REF!</v>
      </c>
      <c r="AE520" s="18" t="e">
        <f>#REF!/1000</f>
        <v>#REF!</v>
      </c>
      <c r="AF520" s="18" t="e">
        <f>#REF!/1000</f>
        <v>#REF!</v>
      </c>
      <c r="AG520" s="18" t="e">
        <f>#REF!/1000</f>
        <v>#REF!</v>
      </c>
      <c r="AH520" s="18" t="e">
        <f>#REF!/1000</f>
        <v>#REF!</v>
      </c>
    </row>
    <row r="521" spans="1:34" s="28" customFormat="1">
      <c r="A521" s="19" t="s">
        <v>460</v>
      </c>
      <c r="B521" s="19">
        <v>419</v>
      </c>
      <c r="C521" s="19">
        <v>3242</v>
      </c>
      <c r="D521" s="19">
        <v>200</v>
      </c>
      <c r="E521" s="19" t="s">
        <v>301</v>
      </c>
      <c r="F521" s="20">
        <v>13746</v>
      </c>
      <c r="G521" s="20">
        <v>19650</v>
      </c>
      <c r="H521" s="21">
        <v>5.9039999999999999</v>
      </c>
      <c r="I521" s="22">
        <v>4</v>
      </c>
      <c r="J521" s="22" t="s">
        <v>405</v>
      </c>
      <c r="K521" s="23">
        <v>41968</v>
      </c>
      <c r="L521" s="24" t="s">
        <v>409</v>
      </c>
      <c r="M521" s="39">
        <v>2.5983100000000001</v>
      </c>
      <c r="N521" s="47">
        <v>6.8713899999999999</v>
      </c>
      <c r="O521" s="47">
        <v>1.04895</v>
      </c>
      <c r="P521" s="47">
        <v>0</v>
      </c>
      <c r="Q521" s="47">
        <v>5.09</v>
      </c>
      <c r="R521" s="29">
        <f t="shared" si="32"/>
        <v>1.2316105303910181E-2</v>
      </c>
      <c r="S521" s="47">
        <v>1</v>
      </c>
      <c r="T521" s="47">
        <f t="shared" si="33"/>
        <v>4.8393341076267901E-3</v>
      </c>
      <c r="U521" s="47">
        <v>90.15</v>
      </c>
      <c r="V521" s="29">
        <f t="shared" si="34"/>
        <v>0.43626596980255516</v>
      </c>
      <c r="W521" s="47">
        <v>0</v>
      </c>
      <c r="X521" s="29">
        <f t="shared" si="35"/>
        <v>0</v>
      </c>
      <c r="Y521" s="26"/>
      <c r="Z521" s="27" t="e">
        <f>#REF!/1000</f>
        <v>#REF!</v>
      </c>
      <c r="AA521" s="27" t="e">
        <f>#REF!/1000</f>
        <v>#REF!</v>
      </c>
      <c r="AB521" s="27" t="e">
        <f>#REF!/1000</f>
        <v>#REF!</v>
      </c>
      <c r="AC521" s="27" t="e">
        <f>#REF!/1000</f>
        <v>#REF!</v>
      </c>
      <c r="AE521" s="18" t="e">
        <f>#REF!/1000</f>
        <v>#REF!</v>
      </c>
      <c r="AF521" s="18" t="e">
        <f>#REF!/1000</f>
        <v>#REF!</v>
      </c>
      <c r="AG521" s="18" t="e">
        <f>#REF!/1000</f>
        <v>#REF!</v>
      </c>
      <c r="AH521" s="18" t="e">
        <f>#REF!/1000</f>
        <v>#REF!</v>
      </c>
    </row>
    <row r="522" spans="1:34" s="28" customFormat="1">
      <c r="A522" s="19" t="s">
        <v>460</v>
      </c>
      <c r="B522" s="19">
        <v>419</v>
      </c>
      <c r="C522" s="19">
        <v>3901</v>
      </c>
      <c r="D522" s="19">
        <v>102</v>
      </c>
      <c r="E522" s="19" t="s">
        <v>302</v>
      </c>
      <c r="F522" s="20">
        <v>19972</v>
      </c>
      <c r="G522" s="20">
        <v>22028</v>
      </c>
      <c r="H522" s="21">
        <v>2.056</v>
      </c>
      <c r="I522" s="22">
        <v>2</v>
      </c>
      <c r="J522" s="22" t="s">
        <v>407</v>
      </c>
      <c r="K522" s="23">
        <v>41968</v>
      </c>
      <c r="L522" s="24" t="s">
        <v>409</v>
      </c>
      <c r="M522" s="39">
        <v>3.3144</v>
      </c>
      <c r="N522" s="47">
        <v>5.1447599999999998</v>
      </c>
      <c r="O522" s="47">
        <v>1.3682099999999999</v>
      </c>
      <c r="P522" s="47">
        <v>0</v>
      </c>
      <c r="Q522" s="47">
        <v>122.31</v>
      </c>
      <c r="R522" s="29">
        <f t="shared" si="32"/>
        <v>0.84984713729849926</v>
      </c>
      <c r="S522" s="47">
        <v>0</v>
      </c>
      <c r="T522" s="47">
        <f t="shared" si="33"/>
        <v>0</v>
      </c>
      <c r="U522" s="47">
        <v>316.14</v>
      </c>
      <c r="V522" s="29">
        <f t="shared" si="34"/>
        <v>4.3932740411339637</v>
      </c>
      <c r="W522" s="47">
        <v>0</v>
      </c>
      <c r="X522" s="29">
        <f t="shared" si="35"/>
        <v>0</v>
      </c>
      <c r="Y522" s="26"/>
      <c r="Z522" s="27" t="e">
        <f>#REF!/1000</f>
        <v>#REF!</v>
      </c>
      <c r="AA522" s="27" t="e">
        <f>#REF!/1000</f>
        <v>#REF!</v>
      </c>
      <c r="AB522" s="27" t="e">
        <f>#REF!/1000</f>
        <v>#REF!</v>
      </c>
      <c r="AC522" s="27" t="e">
        <f>#REF!/1000</f>
        <v>#REF!</v>
      </c>
      <c r="AE522" s="18" t="e">
        <f>#REF!/1000</f>
        <v>#REF!</v>
      </c>
      <c r="AF522" s="18" t="e">
        <f>#REF!/1000</f>
        <v>#REF!</v>
      </c>
      <c r="AG522" s="18" t="e">
        <f>#REF!/1000</f>
        <v>#REF!</v>
      </c>
      <c r="AH522" s="18" t="e">
        <f>#REF!/1000</f>
        <v>#REF!</v>
      </c>
    </row>
    <row r="523" spans="1:34" s="17" customFormat="1">
      <c r="A523" s="7" t="s">
        <v>460</v>
      </c>
      <c r="B523" s="7">
        <v>419</v>
      </c>
      <c r="C523" s="7">
        <v>3902</v>
      </c>
      <c r="D523" s="7">
        <v>101</v>
      </c>
      <c r="E523" s="7" t="s">
        <v>303</v>
      </c>
      <c r="F523" s="8">
        <v>13600</v>
      </c>
      <c r="G523" s="8">
        <v>10926</v>
      </c>
      <c r="H523" s="9">
        <v>2.6739999999999999</v>
      </c>
      <c r="I523" s="10">
        <v>2</v>
      </c>
      <c r="J523" s="10" t="s">
        <v>408</v>
      </c>
      <c r="K523" s="11">
        <v>41968</v>
      </c>
      <c r="L523" s="12" t="s">
        <v>409</v>
      </c>
      <c r="M523" s="34">
        <v>1.89242</v>
      </c>
      <c r="N523" s="29">
        <v>4.6645500000000002</v>
      </c>
      <c r="O523" s="29">
        <v>1.2736400000000001</v>
      </c>
      <c r="P523" s="29">
        <v>0</v>
      </c>
      <c r="Q523" s="29">
        <v>0</v>
      </c>
      <c r="R523" s="29">
        <f t="shared" si="32"/>
        <v>0</v>
      </c>
      <c r="S523" s="29">
        <v>0</v>
      </c>
      <c r="T523" s="29">
        <f t="shared" si="33"/>
        <v>0</v>
      </c>
      <c r="U523" s="29">
        <v>0</v>
      </c>
      <c r="V523" s="29">
        <f t="shared" si="34"/>
        <v>0</v>
      </c>
      <c r="W523" s="29">
        <v>0</v>
      </c>
      <c r="X523" s="29">
        <f t="shared" si="35"/>
        <v>0</v>
      </c>
      <c r="Y523" s="15"/>
      <c r="Z523" s="16" t="e">
        <f>#REF!/1000</f>
        <v>#REF!</v>
      </c>
      <c r="AA523" s="16" t="e">
        <f>#REF!/1000</f>
        <v>#REF!</v>
      </c>
      <c r="AB523" s="16" t="e">
        <f>#REF!/1000</f>
        <v>#REF!</v>
      </c>
      <c r="AC523" s="16" t="e">
        <f>#REF!/1000</f>
        <v>#REF!</v>
      </c>
      <c r="AE523" s="18" t="e">
        <f>#REF!/1000</f>
        <v>#REF!</v>
      </c>
      <c r="AF523" s="18" t="e">
        <f>#REF!/1000</f>
        <v>#REF!</v>
      </c>
      <c r="AG523" s="18" t="e">
        <f>#REF!/1000</f>
        <v>#REF!</v>
      </c>
      <c r="AH523" s="18" t="e">
        <f>#REF!/1000</f>
        <v>#REF!</v>
      </c>
    </row>
    <row r="524" spans="1:34" s="28" customFormat="1">
      <c r="A524" s="19" t="s">
        <v>460</v>
      </c>
      <c r="B524" s="19">
        <v>419</v>
      </c>
      <c r="C524" s="19">
        <v>3902</v>
      </c>
      <c r="D524" s="19">
        <v>101</v>
      </c>
      <c r="E524" s="19" t="s">
        <v>303</v>
      </c>
      <c r="F524" s="20">
        <v>10886</v>
      </c>
      <c r="G524" s="20">
        <v>1551</v>
      </c>
      <c r="H524" s="21">
        <v>9.3350000000000009</v>
      </c>
      <c r="I524" s="22">
        <v>2</v>
      </c>
      <c r="J524" s="22" t="s">
        <v>408</v>
      </c>
      <c r="K524" s="23">
        <v>41968</v>
      </c>
      <c r="L524" s="24" t="s">
        <v>409</v>
      </c>
      <c r="M524" s="39">
        <v>3.5998399999999999</v>
      </c>
      <c r="N524" s="47">
        <v>7.8240299999999996</v>
      </c>
      <c r="O524" s="47">
        <v>1.2248399999999999</v>
      </c>
      <c r="P524" s="47">
        <v>1316</v>
      </c>
      <c r="Q524" s="47">
        <v>0.08</v>
      </c>
      <c r="R524" s="29">
        <f t="shared" si="32"/>
        <v>4.0279745963730962</v>
      </c>
      <c r="S524" s="47">
        <v>72</v>
      </c>
      <c r="T524" s="47">
        <f t="shared" si="33"/>
        <v>0.22036881169178973</v>
      </c>
      <c r="U524" s="47">
        <v>911.04</v>
      </c>
      <c r="V524" s="29">
        <f t="shared" si="34"/>
        <v>2.7884000306067791</v>
      </c>
      <c r="W524" s="47">
        <v>0</v>
      </c>
      <c r="X524" s="29">
        <f t="shared" si="35"/>
        <v>0</v>
      </c>
      <c r="Y524" s="26"/>
      <c r="Z524" s="27" t="e">
        <f>#REF!/1000</f>
        <v>#REF!</v>
      </c>
      <c r="AA524" s="27" t="e">
        <f>#REF!/1000</f>
        <v>#REF!</v>
      </c>
      <c r="AB524" s="27" t="e">
        <f>#REF!/1000</f>
        <v>#REF!</v>
      </c>
      <c r="AC524" s="27" t="e">
        <f>#REF!/1000</f>
        <v>#REF!</v>
      </c>
      <c r="AE524" s="18" t="e">
        <f>#REF!/1000</f>
        <v>#REF!</v>
      </c>
      <c r="AF524" s="18" t="e">
        <f>#REF!/1000</f>
        <v>#REF!</v>
      </c>
      <c r="AG524" s="18" t="e">
        <f>#REF!/1000</f>
        <v>#REF!</v>
      </c>
      <c r="AH524" s="18" t="e">
        <f>#REF!/1000</f>
        <v>#REF!</v>
      </c>
    </row>
    <row r="525" spans="1:34" s="28" customFormat="1">
      <c r="A525" s="19" t="s">
        <v>447</v>
      </c>
      <c r="B525" s="19">
        <v>421</v>
      </c>
      <c r="C525" s="19">
        <v>3</v>
      </c>
      <c r="D525" s="19">
        <v>200</v>
      </c>
      <c r="E525" s="19" t="s">
        <v>304</v>
      </c>
      <c r="F525" s="20">
        <v>62000</v>
      </c>
      <c r="G525" s="20">
        <v>76022</v>
      </c>
      <c r="H525" s="21">
        <v>14.022</v>
      </c>
      <c r="I525" s="22">
        <v>2</v>
      </c>
      <c r="J525" s="22" t="s">
        <v>407</v>
      </c>
      <c r="K525" s="23">
        <v>41836</v>
      </c>
      <c r="L525" s="24" t="s">
        <v>409</v>
      </c>
      <c r="M525" s="39">
        <v>2.49824</v>
      </c>
      <c r="N525" s="47">
        <v>4.4140600000000001</v>
      </c>
      <c r="O525" s="47">
        <v>1.0542400000000001</v>
      </c>
      <c r="P525" s="47">
        <v>20.7</v>
      </c>
      <c r="Q525" s="47">
        <v>344.14</v>
      </c>
      <c r="R525" s="29">
        <f t="shared" si="32"/>
        <v>0.39279092039040686</v>
      </c>
      <c r="S525" s="47">
        <v>415.4</v>
      </c>
      <c r="T525" s="47">
        <f t="shared" si="33"/>
        <v>0.84642500560343936</v>
      </c>
      <c r="U525" s="47">
        <v>0</v>
      </c>
      <c r="V525" s="29">
        <f t="shared" si="34"/>
        <v>0</v>
      </c>
      <c r="W525" s="47">
        <v>1</v>
      </c>
      <c r="X525" s="29">
        <f t="shared" si="35"/>
        <v>2.0376143611060171E-3</v>
      </c>
      <c r="Y525" s="26"/>
      <c r="Z525" s="27" t="e">
        <f>#REF!/1000</f>
        <v>#REF!</v>
      </c>
      <c r="AA525" s="27" t="e">
        <f>#REF!/1000</f>
        <v>#REF!</v>
      </c>
      <c r="AB525" s="27" t="e">
        <f>#REF!/1000</f>
        <v>#REF!</v>
      </c>
      <c r="AC525" s="27" t="e">
        <f>#REF!/1000</f>
        <v>#REF!</v>
      </c>
      <c r="AE525" s="18" t="e">
        <f>#REF!/1000</f>
        <v>#REF!</v>
      </c>
      <c r="AF525" s="18" t="e">
        <f>#REF!/1000</f>
        <v>#REF!</v>
      </c>
      <c r="AG525" s="18" t="e">
        <f>#REF!/1000</f>
        <v>#REF!</v>
      </c>
      <c r="AH525" s="18" t="e">
        <f>#REF!/1000</f>
        <v>#REF!</v>
      </c>
    </row>
    <row r="526" spans="1:34" s="28" customFormat="1">
      <c r="A526" s="19" t="s">
        <v>447</v>
      </c>
      <c r="B526" s="19">
        <v>421</v>
      </c>
      <c r="C526" s="19">
        <v>34</v>
      </c>
      <c r="D526" s="19">
        <v>200</v>
      </c>
      <c r="E526" s="19" t="s">
        <v>305</v>
      </c>
      <c r="F526" s="20">
        <v>35600</v>
      </c>
      <c r="G526" s="20">
        <v>52900</v>
      </c>
      <c r="H526" s="21">
        <v>17.3</v>
      </c>
      <c r="I526" s="22">
        <v>4</v>
      </c>
      <c r="J526" s="22" t="s">
        <v>405</v>
      </c>
      <c r="K526" s="23">
        <v>41836</v>
      </c>
      <c r="L526" s="24" t="s">
        <v>409</v>
      </c>
      <c r="M526" s="39">
        <v>2.5181200000000001</v>
      </c>
      <c r="N526" s="47">
        <v>3.5276800000000001</v>
      </c>
      <c r="O526" s="47">
        <v>1.09867</v>
      </c>
      <c r="P526" s="47">
        <v>7.46</v>
      </c>
      <c r="Q526" s="47">
        <v>331.54</v>
      </c>
      <c r="R526" s="29">
        <f t="shared" si="32"/>
        <v>0.28609413707679604</v>
      </c>
      <c r="S526" s="47">
        <v>176.22</v>
      </c>
      <c r="T526" s="47">
        <f t="shared" si="33"/>
        <v>0.29103220478943015</v>
      </c>
      <c r="U526" s="47">
        <v>20</v>
      </c>
      <c r="V526" s="29">
        <f t="shared" si="34"/>
        <v>3.3030553261767133E-2</v>
      </c>
      <c r="W526" s="47">
        <v>0</v>
      </c>
      <c r="X526" s="29">
        <f t="shared" si="35"/>
        <v>0</v>
      </c>
      <c r="Y526" s="26"/>
      <c r="Z526" s="27" t="e">
        <f>#REF!/1000</f>
        <v>#REF!</v>
      </c>
      <c r="AA526" s="27" t="e">
        <f>#REF!/1000</f>
        <v>#REF!</v>
      </c>
      <c r="AB526" s="27" t="e">
        <f>#REF!/1000</f>
        <v>#REF!</v>
      </c>
      <c r="AC526" s="27" t="e">
        <f>#REF!/1000</f>
        <v>#REF!</v>
      </c>
      <c r="AE526" s="18" t="e">
        <f>#REF!/1000</f>
        <v>#REF!</v>
      </c>
      <c r="AF526" s="18" t="e">
        <f>#REF!/1000</f>
        <v>#REF!</v>
      </c>
      <c r="AG526" s="18" t="e">
        <f>#REF!/1000</f>
        <v>#REF!</v>
      </c>
      <c r="AH526" s="18" t="e">
        <f>#REF!/1000</f>
        <v>#REF!</v>
      </c>
    </row>
    <row r="527" spans="1:34" s="17" customFormat="1">
      <c r="A527" s="7" t="s">
        <v>447</v>
      </c>
      <c r="B527" s="7">
        <v>421</v>
      </c>
      <c r="C527" s="7">
        <v>34</v>
      </c>
      <c r="D527" s="7">
        <v>200</v>
      </c>
      <c r="E527" s="7" t="s">
        <v>305</v>
      </c>
      <c r="F527" s="8">
        <v>52900</v>
      </c>
      <c r="G527" s="8">
        <v>35600</v>
      </c>
      <c r="H527" s="9">
        <v>17.3</v>
      </c>
      <c r="I527" s="10">
        <v>4</v>
      </c>
      <c r="J527" s="10" t="s">
        <v>406</v>
      </c>
      <c r="K527" s="11">
        <v>41837</v>
      </c>
      <c r="L527" s="12" t="s">
        <v>409</v>
      </c>
      <c r="M527" s="34">
        <v>2.62384</v>
      </c>
      <c r="N527" s="29">
        <v>5.3716100000000004</v>
      </c>
      <c r="O527" s="29">
        <v>1.16073</v>
      </c>
      <c r="P527" s="29">
        <v>52.79</v>
      </c>
      <c r="Q527" s="29">
        <v>117.23</v>
      </c>
      <c r="R527" s="29">
        <f t="shared" si="32"/>
        <v>0.18398843930635836</v>
      </c>
      <c r="S527" s="29">
        <v>0</v>
      </c>
      <c r="T527" s="29">
        <f t="shared" si="33"/>
        <v>0</v>
      </c>
      <c r="U527" s="29">
        <v>38</v>
      </c>
      <c r="V527" s="29">
        <f t="shared" si="34"/>
        <v>6.2758051197357556E-2</v>
      </c>
      <c r="W527" s="29">
        <v>0</v>
      </c>
      <c r="X527" s="29">
        <f t="shared" si="35"/>
        <v>0</v>
      </c>
      <c r="Y527" s="15"/>
      <c r="Z527" s="16" t="e">
        <f>#REF!/1000</f>
        <v>#REF!</v>
      </c>
      <c r="AA527" s="16" t="e">
        <f>#REF!/1000</f>
        <v>#REF!</v>
      </c>
      <c r="AB527" s="16" t="e">
        <f>#REF!/1000</f>
        <v>#REF!</v>
      </c>
      <c r="AC527" s="16" t="e">
        <f>#REF!/1000</f>
        <v>#REF!</v>
      </c>
      <c r="AE527" s="18" t="e">
        <f>#REF!/1000</f>
        <v>#REF!</v>
      </c>
      <c r="AF527" s="18" t="e">
        <f>#REF!/1000</f>
        <v>#REF!</v>
      </c>
      <c r="AG527" s="18" t="e">
        <f>#REF!/1000</f>
        <v>#REF!</v>
      </c>
      <c r="AH527" s="18" t="e">
        <f>#REF!/1000</f>
        <v>#REF!</v>
      </c>
    </row>
    <row r="528" spans="1:34" s="28" customFormat="1">
      <c r="A528" s="19" t="s">
        <v>447</v>
      </c>
      <c r="B528" s="19">
        <v>421</v>
      </c>
      <c r="C528" s="19">
        <v>304</v>
      </c>
      <c r="D528" s="19">
        <v>302</v>
      </c>
      <c r="E528" s="19" t="s">
        <v>306</v>
      </c>
      <c r="F528" s="20">
        <v>86716</v>
      </c>
      <c r="G528" s="20">
        <v>71716</v>
      </c>
      <c r="H528" s="21">
        <v>15</v>
      </c>
      <c r="I528" s="22">
        <v>4</v>
      </c>
      <c r="J528" s="22" t="s">
        <v>406</v>
      </c>
      <c r="K528" s="23">
        <v>41836</v>
      </c>
      <c r="L528" s="24" t="s">
        <v>409</v>
      </c>
      <c r="M528" s="39">
        <v>2.4157600000000001</v>
      </c>
      <c r="N528" s="47">
        <v>4.6471999999999998</v>
      </c>
      <c r="O528" s="47">
        <v>1.0326900000000001</v>
      </c>
      <c r="P528" s="47">
        <v>10.56</v>
      </c>
      <c r="Q528" s="47">
        <v>78</v>
      </c>
      <c r="R528" s="29">
        <f t="shared" si="32"/>
        <v>9.4400000000000012E-2</v>
      </c>
      <c r="S528" s="47">
        <v>105.4</v>
      </c>
      <c r="T528" s="47">
        <f t="shared" si="33"/>
        <v>0.20076190476190475</v>
      </c>
      <c r="U528" s="47">
        <v>0</v>
      </c>
      <c r="V528" s="29">
        <f t="shared" si="34"/>
        <v>0</v>
      </c>
      <c r="W528" s="47">
        <v>0</v>
      </c>
      <c r="X528" s="29">
        <f t="shared" si="35"/>
        <v>0</v>
      </c>
      <c r="Y528" s="26"/>
      <c r="Z528" s="27" t="e">
        <f>#REF!/1000</f>
        <v>#REF!</v>
      </c>
      <c r="AA528" s="27" t="e">
        <f>#REF!/1000</f>
        <v>#REF!</v>
      </c>
      <c r="AB528" s="27" t="e">
        <f>#REF!/1000</f>
        <v>#REF!</v>
      </c>
      <c r="AC528" s="27" t="e">
        <f>#REF!/1000</f>
        <v>#REF!</v>
      </c>
      <c r="AE528" s="18" t="e">
        <f>#REF!/1000</f>
        <v>#REF!</v>
      </c>
      <c r="AF528" s="18" t="e">
        <f>#REF!/1000</f>
        <v>#REF!</v>
      </c>
      <c r="AG528" s="18" t="e">
        <f>#REF!/1000</f>
        <v>#REF!</v>
      </c>
      <c r="AH528" s="18" t="e">
        <f>#REF!/1000</f>
        <v>#REF!</v>
      </c>
    </row>
    <row r="529" spans="1:34" s="28" customFormat="1">
      <c r="A529" s="19" t="s">
        <v>447</v>
      </c>
      <c r="B529" s="19">
        <v>421</v>
      </c>
      <c r="C529" s="19">
        <v>304</v>
      </c>
      <c r="D529" s="19">
        <v>302</v>
      </c>
      <c r="E529" s="19" t="s">
        <v>306</v>
      </c>
      <c r="F529" s="20">
        <v>71716</v>
      </c>
      <c r="G529" s="20">
        <v>86716</v>
      </c>
      <c r="H529" s="21">
        <v>15</v>
      </c>
      <c r="I529" s="22">
        <v>4</v>
      </c>
      <c r="J529" s="22" t="s">
        <v>405</v>
      </c>
      <c r="K529" s="23">
        <v>41838</v>
      </c>
      <c r="L529" s="24" t="s">
        <v>409</v>
      </c>
      <c r="M529" s="39">
        <v>3.2145600000000001</v>
      </c>
      <c r="N529" s="47">
        <v>7.0989399999999998</v>
      </c>
      <c r="O529" s="47">
        <v>1.02281</v>
      </c>
      <c r="P529" s="47">
        <v>35.07</v>
      </c>
      <c r="Q529" s="47">
        <v>142.07</v>
      </c>
      <c r="R529" s="29">
        <f t="shared" si="32"/>
        <v>0.2021047619047619</v>
      </c>
      <c r="S529" s="47">
        <v>681.79</v>
      </c>
      <c r="T529" s="47">
        <f t="shared" si="33"/>
        <v>1.2986476190476191</v>
      </c>
      <c r="U529" s="47">
        <v>77</v>
      </c>
      <c r="V529" s="29">
        <f t="shared" si="34"/>
        <v>0.14666666666666667</v>
      </c>
      <c r="W529" s="47">
        <v>0</v>
      </c>
      <c r="X529" s="29">
        <f t="shared" si="35"/>
        <v>0</v>
      </c>
      <c r="Y529" s="26"/>
      <c r="Z529" s="27" t="e">
        <f>#REF!/1000</f>
        <v>#REF!</v>
      </c>
      <c r="AA529" s="27" t="e">
        <f>#REF!/1000</f>
        <v>#REF!</v>
      </c>
      <c r="AB529" s="27" t="e">
        <f>#REF!/1000</f>
        <v>#REF!</v>
      </c>
      <c r="AC529" s="27" t="e">
        <f>#REF!/1000</f>
        <v>#REF!</v>
      </c>
      <c r="AE529" s="18" t="e">
        <f>#REF!/1000</f>
        <v>#REF!</v>
      </c>
      <c r="AF529" s="18" t="e">
        <f>#REF!/1000</f>
        <v>#REF!</v>
      </c>
      <c r="AG529" s="18" t="e">
        <f>#REF!/1000</f>
        <v>#REF!</v>
      </c>
      <c r="AH529" s="18" t="e">
        <f>#REF!/1000</f>
        <v>#REF!</v>
      </c>
    </row>
    <row r="530" spans="1:34" s="28" customFormat="1">
      <c r="A530" s="19" t="s">
        <v>447</v>
      </c>
      <c r="B530" s="19">
        <v>421</v>
      </c>
      <c r="C530" s="19">
        <v>304</v>
      </c>
      <c r="D530" s="19">
        <v>303</v>
      </c>
      <c r="E530" s="19" t="s">
        <v>307</v>
      </c>
      <c r="F530" s="20">
        <v>86716</v>
      </c>
      <c r="G530" s="20">
        <v>105716</v>
      </c>
      <c r="H530" s="21">
        <v>19</v>
      </c>
      <c r="I530" s="22">
        <v>4</v>
      </c>
      <c r="J530" s="22" t="s">
        <v>405</v>
      </c>
      <c r="K530" s="23">
        <v>41835</v>
      </c>
      <c r="L530" s="24" t="s">
        <v>409</v>
      </c>
      <c r="M530" s="39">
        <v>2.93235</v>
      </c>
      <c r="N530" s="47">
        <v>7.3134100000000002</v>
      </c>
      <c r="O530" s="47">
        <v>1.19337</v>
      </c>
      <c r="P530" s="47">
        <v>24.23</v>
      </c>
      <c r="Q530" s="47">
        <v>27.65</v>
      </c>
      <c r="R530" s="29">
        <f t="shared" si="32"/>
        <v>5.7225563909774436E-2</v>
      </c>
      <c r="S530" s="47">
        <v>3173.71</v>
      </c>
      <c r="T530" s="47">
        <f t="shared" si="33"/>
        <v>4.7724962406015035</v>
      </c>
      <c r="U530" s="47">
        <v>9</v>
      </c>
      <c r="V530" s="29">
        <f t="shared" si="34"/>
        <v>1.3533834586466165E-2</v>
      </c>
      <c r="W530" s="47">
        <v>0</v>
      </c>
      <c r="X530" s="29">
        <f t="shared" si="35"/>
        <v>0</v>
      </c>
      <c r="Y530" s="26"/>
      <c r="Z530" s="27" t="e">
        <f>#REF!/1000</f>
        <v>#REF!</v>
      </c>
      <c r="AA530" s="27" t="e">
        <f>#REF!/1000</f>
        <v>#REF!</v>
      </c>
      <c r="AB530" s="27" t="e">
        <f>#REF!/1000</f>
        <v>#REF!</v>
      </c>
      <c r="AC530" s="27" t="e">
        <f>#REF!/1000</f>
        <v>#REF!</v>
      </c>
      <c r="AE530" s="18" t="e">
        <f>#REF!/1000</f>
        <v>#REF!</v>
      </c>
      <c r="AF530" s="18" t="e">
        <f>#REF!/1000</f>
        <v>#REF!</v>
      </c>
      <c r="AG530" s="18" t="e">
        <f>#REF!/1000</f>
        <v>#REF!</v>
      </c>
      <c r="AH530" s="18" t="e">
        <f>#REF!/1000</f>
        <v>#REF!</v>
      </c>
    </row>
    <row r="531" spans="1:34" s="28" customFormat="1">
      <c r="A531" s="19" t="s">
        <v>447</v>
      </c>
      <c r="B531" s="19">
        <v>421</v>
      </c>
      <c r="C531" s="19">
        <v>304</v>
      </c>
      <c r="D531" s="19">
        <v>303</v>
      </c>
      <c r="E531" s="19" t="s">
        <v>307</v>
      </c>
      <c r="F531" s="20">
        <v>105716</v>
      </c>
      <c r="G531" s="20">
        <v>86716</v>
      </c>
      <c r="H531" s="21">
        <v>19</v>
      </c>
      <c r="I531" s="22">
        <v>4</v>
      </c>
      <c r="J531" s="22" t="s">
        <v>406</v>
      </c>
      <c r="K531" s="23">
        <v>41836</v>
      </c>
      <c r="L531" s="24" t="s">
        <v>409</v>
      </c>
      <c r="M531" s="39">
        <v>2.3471600000000001</v>
      </c>
      <c r="N531" s="47">
        <v>6.1943400000000004</v>
      </c>
      <c r="O531" s="47">
        <v>1.1597500000000001</v>
      </c>
      <c r="P531" s="47">
        <v>15.24</v>
      </c>
      <c r="Q531" s="47">
        <v>222.82</v>
      </c>
      <c r="R531" s="29">
        <f t="shared" si="32"/>
        <v>0.19045112781954887</v>
      </c>
      <c r="S531" s="47">
        <v>96.91</v>
      </c>
      <c r="T531" s="47">
        <f t="shared" si="33"/>
        <v>0.14572932330827068</v>
      </c>
      <c r="U531" s="47">
        <v>0</v>
      </c>
      <c r="V531" s="29">
        <f t="shared" si="34"/>
        <v>0</v>
      </c>
      <c r="W531" s="47">
        <v>0</v>
      </c>
      <c r="X531" s="29">
        <f t="shared" si="35"/>
        <v>0</v>
      </c>
      <c r="Y531" s="26"/>
      <c r="Z531" s="27" t="e">
        <f>#REF!/1000</f>
        <v>#REF!</v>
      </c>
      <c r="AA531" s="27" t="e">
        <f>#REF!/1000</f>
        <v>#REF!</v>
      </c>
      <c r="AB531" s="27" t="e">
        <f>#REF!/1000</f>
        <v>#REF!</v>
      </c>
      <c r="AC531" s="27" t="e">
        <f>#REF!/1000</f>
        <v>#REF!</v>
      </c>
      <c r="AE531" s="18" t="e">
        <f>#REF!/1000</f>
        <v>#REF!</v>
      </c>
      <c r="AF531" s="18" t="e">
        <f>#REF!/1000</f>
        <v>#REF!</v>
      </c>
      <c r="AG531" s="18" t="e">
        <f>#REF!/1000</f>
        <v>#REF!</v>
      </c>
      <c r="AH531" s="18" t="e">
        <f>#REF!/1000</f>
        <v>#REF!</v>
      </c>
    </row>
    <row r="532" spans="1:34" s="28" customFormat="1">
      <c r="A532" s="19" t="s">
        <v>447</v>
      </c>
      <c r="B532" s="19">
        <v>421</v>
      </c>
      <c r="C532" s="19">
        <v>304</v>
      </c>
      <c r="D532" s="19">
        <v>304</v>
      </c>
      <c r="E532" s="19" t="s">
        <v>308</v>
      </c>
      <c r="F532" s="20">
        <v>105716</v>
      </c>
      <c r="G532" s="20">
        <v>126416</v>
      </c>
      <c r="H532" s="21">
        <v>20.7</v>
      </c>
      <c r="I532" s="22">
        <v>4</v>
      </c>
      <c r="J532" s="22" t="s">
        <v>405</v>
      </c>
      <c r="K532" s="23">
        <v>41835</v>
      </c>
      <c r="L532" s="24" t="s">
        <v>409</v>
      </c>
      <c r="M532" s="39">
        <v>2.7136900000000002</v>
      </c>
      <c r="N532" s="47">
        <v>6.8031699999999997</v>
      </c>
      <c r="O532" s="47">
        <v>1.1997</v>
      </c>
      <c r="P532" s="47">
        <v>336.23</v>
      </c>
      <c r="Q532" s="47">
        <v>10.08</v>
      </c>
      <c r="R532" s="29">
        <f t="shared" si="32"/>
        <v>0.47104209799861979</v>
      </c>
      <c r="S532" s="47">
        <v>1478.99</v>
      </c>
      <c r="T532" s="47">
        <f t="shared" si="33"/>
        <v>2.0413940648723257</v>
      </c>
      <c r="U532" s="47">
        <v>20</v>
      </c>
      <c r="V532" s="29">
        <f t="shared" si="34"/>
        <v>2.7605244996549348E-2</v>
      </c>
      <c r="W532" s="47">
        <v>0</v>
      </c>
      <c r="X532" s="29">
        <f t="shared" si="35"/>
        <v>0</v>
      </c>
      <c r="Y532" s="26"/>
      <c r="Z532" s="27" t="e">
        <f>#REF!/1000</f>
        <v>#REF!</v>
      </c>
      <c r="AA532" s="27" t="e">
        <f>#REF!/1000</f>
        <v>#REF!</v>
      </c>
      <c r="AB532" s="27" t="e">
        <f>#REF!/1000</f>
        <v>#REF!</v>
      </c>
      <c r="AC532" s="27" t="e">
        <f>#REF!/1000</f>
        <v>#REF!</v>
      </c>
      <c r="AE532" s="18" t="e">
        <f>#REF!/1000</f>
        <v>#REF!</v>
      </c>
      <c r="AF532" s="18" t="e">
        <f>#REF!/1000</f>
        <v>#REF!</v>
      </c>
      <c r="AG532" s="18" t="e">
        <f>#REF!/1000</f>
        <v>#REF!</v>
      </c>
      <c r="AH532" s="18" t="e">
        <f>#REF!/1000</f>
        <v>#REF!</v>
      </c>
    </row>
    <row r="533" spans="1:34" s="28" customFormat="1">
      <c r="A533" s="19" t="s">
        <v>447</v>
      </c>
      <c r="B533" s="19">
        <v>421</v>
      </c>
      <c r="C533" s="19">
        <v>304</v>
      </c>
      <c r="D533" s="19">
        <v>304</v>
      </c>
      <c r="E533" s="19" t="s">
        <v>308</v>
      </c>
      <c r="F533" s="20">
        <v>126416</v>
      </c>
      <c r="G533" s="20">
        <v>105716</v>
      </c>
      <c r="H533" s="21">
        <v>20.7</v>
      </c>
      <c r="I533" s="22">
        <v>4</v>
      </c>
      <c r="J533" s="22" t="s">
        <v>406</v>
      </c>
      <c r="K533" s="23">
        <v>41836</v>
      </c>
      <c r="L533" s="24" t="s">
        <v>409</v>
      </c>
      <c r="M533" s="39">
        <v>2.7360699999999998</v>
      </c>
      <c r="N533" s="47">
        <v>6.5493800000000002</v>
      </c>
      <c r="O533" s="47">
        <v>1.3551500000000001</v>
      </c>
      <c r="P533" s="47">
        <v>109.08</v>
      </c>
      <c r="Q533" s="47">
        <v>95.63</v>
      </c>
      <c r="R533" s="29">
        <f t="shared" si="32"/>
        <v>0.21655624568668047</v>
      </c>
      <c r="S533" s="47">
        <v>806.8</v>
      </c>
      <c r="T533" s="47">
        <f t="shared" si="33"/>
        <v>1.1135955831608004</v>
      </c>
      <c r="U533" s="47">
        <v>59</v>
      </c>
      <c r="V533" s="29">
        <f t="shared" si="34"/>
        <v>8.1435472739820575E-2</v>
      </c>
      <c r="W533" s="47">
        <v>0</v>
      </c>
      <c r="X533" s="29">
        <f t="shared" si="35"/>
        <v>0</v>
      </c>
      <c r="Y533" s="26"/>
      <c r="Z533" s="27" t="e">
        <f>#REF!/1000</f>
        <v>#REF!</v>
      </c>
      <c r="AA533" s="27" t="e">
        <f>#REF!/1000</f>
        <v>#REF!</v>
      </c>
      <c r="AB533" s="27" t="e">
        <f>#REF!/1000</f>
        <v>#REF!</v>
      </c>
      <c r="AC533" s="27" t="e">
        <f>#REF!/1000</f>
        <v>#REF!</v>
      </c>
      <c r="AE533" s="18" t="e">
        <f>#REF!/1000</f>
        <v>#REF!</v>
      </c>
      <c r="AF533" s="18" t="e">
        <f>#REF!/1000</f>
        <v>#REF!</v>
      </c>
      <c r="AG533" s="18" t="e">
        <f>#REF!/1000</f>
        <v>#REF!</v>
      </c>
      <c r="AH533" s="18" t="e">
        <f>#REF!/1000</f>
        <v>#REF!</v>
      </c>
    </row>
    <row r="534" spans="1:34" s="28" customFormat="1">
      <c r="A534" s="19" t="s">
        <v>447</v>
      </c>
      <c r="B534" s="19">
        <v>421</v>
      </c>
      <c r="C534" s="19">
        <v>331</v>
      </c>
      <c r="D534" s="19">
        <v>300</v>
      </c>
      <c r="E534" s="19" t="s">
        <v>309</v>
      </c>
      <c r="F534" s="20">
        <v>139855</v>
      </c>
      <c r="G534" s="20">
        <v>106700</v>
      </c>
      <c r="H534" s="21">
        <v>33.155000000000001</v>
      </c>
      <c r="I534" s="22">
        <v>4</v>
      </c>
      <c r="J534" s="22" t="s">
        <v>406</v>
      </c>
      <c r="K534" s="23">
        <v>41836</v>
      </c>
      <c r="L534" s="24" t="s">
        <v>409</v>
      </c>
      <c r="M534" s="39">
        <v>3.5273699999999999</v>
      </c>
      <c r="N534" s="47">
        <v>6.3818599999999996</v>
      </c>
      <c r="O534" s="47">
        <v>1.05067</v>
      </c>
      <c r="P534" s="47">
        <v>251.21</v>
      </c>
      <c r="Q534" s="47">
        <v>116.55</v>
      </c>
      <c r="R534" s="29">
        <f t="shared" si="32"/>
        <v>0.26669970054075015</v>
      </c>
      <c r="S534" s="47">
        <v>219.99</v>
      </c>
      <c r="T534" s="47">
        <f t="shared" si="33"/>
        <v>0.1895770945989616</v>
      </c>
      <c r="U534" s="47">
        <v>13</v>
      </c>
      <c r="V534" s="29">
        <f t="shared" si="34"/>
        <v>1.1202792080487753E-2</v>
      </c>
      <c r="W534" s="47">
        <v>3</v>
      </c>
      <c r="X534" s="29">
        <f t="shared" si="35"/>
        <v>2.5852597108817891E-3</v>
      </c>
      <c r="Y534" s="26"/>
      <c r="Z534" s="27" t="e">
        <f>#REF!/1000</f>
        <v>#REF!</v>
      </c>
      <c r="AA534" s="27" t="e">
        <f>#REF!/1000</f>
        <v>#REF!</v>
      </c>
      <c r="AB534" s="27" t="e">
        <f>#REF!/1000</f>
        <v>#REF!</v>
      </c>
      <c r="AC534" s="27" t="e">
        <f>#REF!/1000</f>
        <v>#REF!</v>
      </c>
      <c r="AE534" s="18" t="e">
        <f>#REF!/1000</f>
        <v>#REF!</v>
      </c>
      <c r="AF534" s="18" t="e">
        <f>#REF!/1000</f>
        <v>#REF!</v>
      </c>
      <c r="AG534" s="18" t="e">
        <f>#REF!/1000</f>
        <v>#REF!</v>
      </c>
      <c r="AH534" s="18" t="e">
        <f>#REF!/1000</f>
        <v>#REF!</v>
      </c>
    </row>
    <row r="535" spans="1:34" s="28" customFormat="1">
      <c r="A535" s="19" t="s">
        <v>447</v>
      </c>
      <c r="B535" s="19">
        <v>421</v>
      </c>
      <c r="C535" s="19">
        <v>331</v>
      </c>
      <c r="D535" s="19">
        <v>300</v>
      </c>
      <c r="E535" s="19" t="s">
        <v>309</v>
      </c>
      <c r="F535" s="20">
        <v>106700</v>
      </c>
      <c r="G535" s="20">
        <v>139855</v>
      </c>
      <c r="H535" s="21">
        <v>33.155000000000001</v>
      </c>
      <c r="I535" s="22">
        <v>4</v>
      </c>
      <c r="J535" s="22" t="s">
        <v>405</v>
      </c>
      <c r="K535" s="23">
        <v>41836</v>
      </c>
      <c r="L535" s="24" t="s">
        <v>409</v>
      </c>
      <c r="M535" s="39">
        <v>3.2251500000000002</v>
      </c>
      <c r="N535" s="47">
        <v>6.3260199999999998</v>
      </c>
      <c r="O535" s="47">
        <v>1.0970200000000001</v>
      </c>
      <c r="P535" s="47">
        <v>22.91</v>
      </c>
      <c r="Q535" s="47">
        <v>69.2</v>
      </c>
      <c r="R535" s="29">
        <f t="shared" si="32"/>
        <v>4.9559428657603898E-2</v>
      </c>
      <c r="S535" s="47">
        <v>1107.75</v>
      </c>
      <c r="T535" s="47">
        <f t="shared" si="33"/>
        <v>0.95460714824310067</v>
      </c>
      <c r="U535" s="47">
        <v>20</v>
      </c>
      <c r="V535" s="29">
        <f t="shared" si="34"/>
        <v>1.7235064739211926E-2</v>
      </c>
      <c r="W535" s="47">
        <v>0</v>
      </c>
      <c r="X535" s="29">
        <f t="shared" si="35"/>
        <v>0</v>
      </c>
      <c r="Y535" s="26"/>
      <c r="Z535" s="27" t="e">
        <f>#REF!/1000</f>
        <v>#REF!</v>
      </c>
      <c r="AA535" s="27" t="e">
        <f>#REF!/1000</f>
        <v>#REF!</v>
      </c>
      <c r="AB535" s="27" t="e">
        <f>#REF!/1000</f>
        <v>#REF!</v>
      </c>
      <c r="AC535" s="27" t="e">
        <f>#REF!/1000</f>
        <v>#REF!</v>
      </c>
      <c r="AE535" s="18" t="e">
        <f>#REF!/1000</f>
        <v>#REF!</v>
      </c>
      <c r="AF535" s="18" t="e">
        <f>#REF!/1000</f>
        <v>#REF!</v>
      </c>
      <c r="AG535" s="18" t="e">
        <f>#REF!/1000</f>
        <v>#REF!</v>
      </c>
      <c r="AH535" s="18" t="e">
        <f>#REF!/1000</f>
        <v>#REF!</v>
      </c>
    </row>
    <row r="536" spans="1:34" s="28" customFormat="1">
      <c r="A536" s="19" t="s">
        <v>447</v>
      </c>
      <c r="B536" s="19">
        <v>421</v>
      </c>
      <c r="C536" s="19">
        <v>365</v>
      </c>
      <c r="D536" s="19">
        <v>102</v>
      </c>
      <c r="E536" s="19" t="s">
        <v>310</v>
      </c>
      <c r="F536" s="20">
        <v>0</v>
      </c>
      <c r="G536" s="20">
        <v>4995</v>
      </c>
      <c r="H536" s="21">
        <v>4.9950000000000001</v>
      </c>
      <c r="I536" s="22">
        <v>4</v>
      </c>
      <c r="J536" s="22" t="s">
        <v>405</v>
      </c>
      <c r="K536" s="23">
        <v>41836</v>
      </c>
      <c r="L536" s="24" t="s">
        <v>409</v>
      </c>
      <c r="M536" s="39">
        <v>3.7417500000000001</v>
      </c>
      <c r="N536" s="47">
        <v>4.5555500000000002</v>
      </c>
      <c r="O536" s="47">
        <v>1.0766500000000001</v>
      </c>
      <c r="P536" s="47">
        <v>25.99</v>
      </c>
      <c r="Q536" s="47">
        <v>178.28</v>
      </c>
      <c r="R536" s="29">
        <f t="shared" si="32"/>
        <v>0.65854425854425858</v>
      </c>
      <c r="S536" s="47">
        <v>112.15</v>
      </c>
      <c r="T536" s="47">
        <f t="shared" si="33"/>
        <v>0.64149864149864155</v>
      </c>
      <c r="U536" s="47">
        <v>26</v>
      </c>
      <c r="V536" s="29">
        <f t="shared" si="34"/>
        <v>0.14872014872014871</v>
      </c>
      <c r="W536" s="47">
        <v>4</v>
      </c>
      <c r="X536" s="29">
        <f t="shared" si="35"/>
        <v>2.2880022880022881E-2</v>
      </c>
      <c r="Y536" s="26"/>
      <c r="Z536" s="27" t="e">
        <f>#REF!/1000</f>
        <v>#REF!</v>
      </c>
      <c r="AA536" s="27" t="e">
        <f>#REF!/1000</f>
        <v>#REF!</v>
      </c>
      <c r="AB536" s="27" t="e">
        <f>#REF!/1000</f>
        <v>#REF!</v>
      </c>
      <c r="AC536" s="27" t="e">
        <f>#REF!/1000</f>
        <v>#REF!</v>
      </c>
      <c r="AE536" s="18" t="e">
        <f>#REF!/1000</f>
        <v>#REF!</v>
      </c>
      <c r="AF536" s="18" t="e">
        <f>#REF!/1000</f>
        <v>#REF!</v>
      </c>
      <c r="AG536" s="18" t="e">
        <f>#REF!/1000</f>
        <v>#REF!</v>
      </c>
      <c r="AH536" s="18" t="e">
        <f>#REF!/1000</f>
        <v>#REF!</v>
      </c>
    </row>
    <row r="537" spans="1:34" s="28" customFormat="1">
      <c r="A537" s="19" t="s">
        <v>447</v>
      </c>
      <c r="B537" s="19">
        <v>421</v>
      </c>
      <c r="C537" s="19">
        <v>365</v>
      </c>
      <c r="D537" s="19">
        <v>102</v>
      </c>
      <c r="E537" s="19" t="s">
        <v>310</v>
      </c>
      <c r="F537" s="20">
        <v>4995</v>
      </c>
      <c r="G537" s="20">
        <v>0</v>
      </c>
      <c r="H537" s="21">
        <v>4.9950000000000001</v>
      </c>
      <c r="I537" s="22">
        <v>4</v>
      </c>
      <c r="J537" s="22" t="s">
        <v>406</v>
      </c>
      <c r="K537" s="23">
        <v>41836</v>
      </c>
      <c r="L537" s="24" t="s">
        <v>409</v>
      </c>
      <c r="M537" s="39">
        <v>3.3975</v>
      </c>
      <c r="N537" s="47">
        <v>4.5456099999999999</v>
      </c>
      <c r="O537" s="47">
        <v>1.1245400000000001</v>
      </c>
      <c r="P537" s="47">
        <v>49.39</v>
      </c>
      <c r="Q537" s="47">
        <v>170.8</v>
      </c>
      <c r="R537" s="29">
        <f t="shared" si="32"/>
        <v>0.77099957099957117</v>
      </c>
      <c r="S537" s="47">
        <v>0</v>
      </c>
      <c r="T537" s="47">
        <f t="shared" si="33"/>
        <v>0</v>
      </c>
      <c r="U537" s="47">
        <v>6</v>
      </c>
      <c r="V537" s="29">
        <f t="shared" si="34"/>
        <v>3.4320034320034318E-2</v>
      </c>
      <c r="W537" s="47">
        <v>6</v>
      </c>
      <c r="X537" s="29">
        <f t="shared" si="35"/>
        <v>3.4320034320034318E-2</v>
      </c>
      <c r="Y537" s="26"/>
      <c r="Z537" s="27" t="e">
        <f>#REF!/1000</f>
        <v>#REF!</v>
      </c>
      <c r="AA537" s="27" t="e">
        <f>#REF!/1000</f>
        <v>#REF!</v>
      </c>
      <c r="AB537" s="27" t="e">
        <f>#REF!/1000</f>
        <v>#REF!</v>
      </c>
      <c r="AC537" s="27" t="e">
        <f>#REF!/1000</f>
        <v>#REF!</v>
      </c>
      <c r="AE537" s="18" t="e">
        <f>#REF!/1000</f>
        <v>#REF!</v>
      </c>
      <c r="AF537" s="18" t="e">
        <f>#REF!/1000</f>
        <v>#REF!</v>
      </c>
      <c r="AG537" s="18" t="e">
        <f>#REF!/1000</f>
        <v>#REF!</v>
      </c>
      <c r="AH537" s="18" t="e">
        <f>#REF!/1000</f>
        <v>#REF!</v>
      </c>
    </row>
    <row r="538" spans="1:34" s="28" customFormat="1">
      <c r="A538" s="19" t="s">
        <v>447</v>
      </c>
      <c r="B538" s="19">
        <v>421</v>
      </c>
      <c r="C538" s="19">
        <v>3200</v>
      </c>
      <c r="D538" s="19">
        <v>100</v>
      </c>
      <c r="E538" s="19" t="s">
        <v>311</v>
      </c>
      <c r="F538" s="20">
        <v>0</v>
      </c>
      <c r="G538" s="20">
        <v>18766</v>
      </c>
      <c r="H538" s="21">
        <v>18.765999999999998</v>
      </c>
      <c r="I538" s="22">
        <v>2</v>
      </c>
      <c r="J538" s="22" t="s">
        <v>407</v>
      </c>
      <c r="K538" s="23">
        <v>41835</v>
      </c>
      <c r="L538" s="24" t="s">
        <v>409</v>
      </c>
      <c r="M538" s="39">
        <v>2.3452500000000001</v>
      </c>
      <c r="N538" s="47">
        <v>4.5143199999999997</v>
      </c>
      <c r="O538" s="47">
        <v>1.14079</v>
      </c>
      <c r="P538" s="47">
        <v>105.6</v>
      </c>
      <c r="Q538" s="47">
        <v>49.33</v>
      </c>
      <c r="R538" s="29">
        <f t="shared" si="32"/>
        <v>0.19832980618443688</v>
      </c>
      <c r="S538" s="47">
        <v>79.64</v>
      </c>
      <c r="T538" s="47">
        <f t="shared" si="33"/>
        <v>0.12125272148718809</v>
      </c>
      <c r="U538" s="47">
        <v>0</v>
      </c>
      <c r="V538" s="29">
        <f t="shared" si="34"/>
        <v>0</v>
      </c>
      <c r="W538" s="47">
        <v>0</v>
      </c>
      <c r="X538" s="29">
        <f t="shared" si="35"/>
        <v>0</v>
      </c>
      <c r="Y538" s="26"/>
      <c r="Z538" s="27" t="e">
        <f>#REF!/1000</f>
        <v>#REF!</v>
      </c>
      <c r="AA538" s="27" t="e">
        <f>#REF!/1000</f>
        <v>#REF!</v>
      </c>
      <c r="AB538" s="27" t="e">
        <f>#REF!/1000</f>
        <v>#REF!</v>
      </c>
      <c r="AC538" s="27" t="e">
        <f>#REF!/1000</f>
        <v>#REF!</v>
      </c>
      <c r="AE538" s="18" t="e">
        <f>#REF!/1000</f>
        <v>#REF!</v>
      </c>
      <c r="AF538" s="18" t="e">
        <f>#REF!/1000</f>
        <v>#REF!</v>
      </c>
      <c r="AG538" s="18" t="e">
        <f>#REF!/1000</f>
        <v>#REF!</v>
      </c>
      <c r="AH538" s="18" t="e">
        <f>#REF!/1000</f>
        <v>#REF!</v>
      </c>
    </row>
    <row r="539" spans="1:34" s="28" customFormat="1">
      <c r="A539" s="19" t="s">
        <v>447</v>
      </c>
      <c r="B539" s="19">
        <v>421</v>
      </c>
      <c r="C539" s="19">
        <v>3481</v>
      </c>
      <c r="D539" s="19">
        <v>200</v>
      </c>
      <c r="E539" s="19" t="s">
        <v>312</v>
      </c>
      <c r="F539" s="20">
        <v>1570</v>
      </c>
      <c r="G539" s="20">
        <v>25734</v>
      </c>
      <c r="H539" s="21">
        <v>24.164000000000001</v>
      </c>
      <c r="I539" s="22">
        <v>2</v>
      </c>
      <c r="J539" s="22" t="s">
        <v>407</v>
      </c>
      <c r="K539" s="23">
        <v>41836</v>
      </c>
      <c r="L539" s="24" t="s">
        <v>409</v>
      </c>
      <c r="M539" s="39">
        <v>2.83589</v>
      </c>
      <c r="N539" s="47">
        <v>3.6785899999999998</v>
      </c>
      <c r="O539" s="47">
        <v>1.21943</v>
      </c>
      <c r="P539" s="47">
        <v>23.3</v>
      </c>
      <c r="Q539" s="47">
        <v>677.28</v>
      </c>
      <c r="R539" s="29">
        <f t="shared" si="32"/>
        <v>0.42795658240121065</v>
      </c>
      <c r="S539" s="47">
        <v>245.27</v>
      </c>
      <c r="T539" s="47">
        <f t="shared" si="33"/>
        <v>0.2900063849409984</v>
      </c>
      <c r="U539" s="47">
        <v>22</v>
      </c>
      <c r="V539" s="29">
        <f t="shared" si="34"/>
        <v>2.6012722586137578E-2</v>
      </c>
      <c r="W539" s="47">
        <v>0</v>
      </c>
      <c r="X539" s="29">
        <f t="shared" si="35"/>
        <v>0</v>
      </c>
      <c r="Y539" s="26"/>
      <c r="Z539" s="27" t="e">
        <f>#REF!/1000</f>
        <v>#REF!</v>
      </c>
      <c r="AA539" s="27" t="e">
        <f>#REF!/1000</f>
        <v>#REF!</v>
      </c>
      <c r="AB539" s="27" t="e">
        <f>#REF!/1000</f>
        <v>#REF!</v>
      </c>
      <c r="AC539" s="27" t="e">
        <f>#REF!/1000</f>
        <v>#REF!</v>
      </c>
      <c r="AE539" s="18" t="e">
        <f>#REF!/1000</f>
        <v>#REF!</v>
      </c>
      <c r="AF539" s="18" t="e">
        <f>#REF!/1000</f>
        <v>#REF!</v>
      </c>
      <c r="AG539" s="18" t="e">
        <f>#REF!/1000</f>
        <v>#REF!</v>
      </c>
      <c r="AH539" s="18" t="e">
        <f>#REF!/1000</f>
        <v>#REF!</v>
      </c>
    </row>
    <row r="540" spans="1:34" s="28" customFormat="1">
      <c r="A540" s="19" t="s">
        <v>447</v>
      </c>
      <c r="B540" s="19">
        <v>421</v>
      </c>
      <c r="C540" s="19">
        <v>3571</v>
      </c>
      <c r="D540" s="19">
        <v>100</v>
      </c>
      <c r="E540" s="19" t="s">
        <v>313</v>
      </c>
      <c r="F540" s="20">
        <v>0</v>
      </c>
      <c r="G540" s="20">
        <v>200</v>
      </c>
      <c r="H540" s="21">
        <v>0.2</v>
      </c>
      <c r="I540" s="22">
        <v>2</v>
      </c>
      <c r="J540" s="22" t="s">
        <v>407</v>
      </c>
      <c r="K540" s="23">
        <v>41837</v>
      </c>
      <c r="L540" s="24" t="s">
        <v>409</v>
      </c>
      <c r="M540" s="39">
        <v>2.57375</v>
      </c>
      <c r="N540" s="47">
        <v>2.8887499999999999</v>
      </c>
      <c r="O540" s="47">
        <v>1.48125</v>
      </c>
      <c r="P540" s="47">
        <v>0</v>
      </c>
      <c r="Q540" s="47">
        <v>0</v>
      </c>
      <c r="R540" s="29">
        <f t="shared" si="32"/>
        <v>0</v>
      </c>
      <c r="S540" s="47">
        <v>43.35</v>
      </c>
      <c r="T540" s="47">
        <f t="shared" si="33"/>
        <v>6.1928571428571422</v>
      </c>
      <c r="U540" s="47">
        <v>4</v>
      </c>
      <c r="V540" s="29">
        <f t="shared" si="34"/>
        <v>0.5714285714285714</v>
      </c>
      <c r="W540" s="47">
        <v>0</v>
      </c>
      <c r="X540" s="29">
        <f t="shared" si="35"/>
        <v>0</v>
      </c>
      <c r="Y540" s="26"/>
      <c r="Z540" s="27" t="e">
        <f>#REF!/1000</f>
        <v>#REF!</v>
      </c>
      <c r="AA540" s="27" t="e">
        <f>#REF!/1000</f>
        <v>#REF!</v>
      </c>
      <c r="AB540" s="27" t="e">
        <f>#REF!/1000</f>
        <v>#REF!</v>
      </c>
      <c r="AC540" s="27" t="e">
        <f>#REF!/1000</f>
        <v>#REF!</v>
      </c>
      <c r="AE540" s="18" t="e">
        <f>#REF!/1000</f>
        <v>#REF!</v>
      </c>
      <c r="AF540" s="18" t="e">
        <f>#REF!/1000</f>
        <v>#REF!</v>
      </c>
      <c r="AG540" s="18" t="e">
        <f>#REF!/1000</f>
        <v>#REF!</v>
      </c>
      <c r="AH540" s="18" t="e">
        <f>#REF!/1000</f>
        <v>#REF!</v>
      </c>
    </row>
    <row r="541" spans="1:34" s="28" customFormat="1">
      <c r="A541" s="19" t="s">
        <v>447</v>
      </c>
      <c r="B541" s="19">
        <v>421</v>
      </c>
      <c r="C541" s="19">
        <v>3701</v>
      </c>
      <c r="D541" s="19">
        <v>300</v>
      </c>
      <c r="E541" s="19" t="s">
        <v>314</v>
      </c>
      <c r="F541" s="20">
        <v>47500</v>
      </c>
      <c r="G541" s="20">
        <v>52000</v>
      </c>
      <c r="H541" s="21">
        <v>4.5</v>
      </c>
      <c r="I541" s="22">
        <v>2</v>
      </c>
      <c r="J541" s="22" t="s">
        <v>407</v>
      </c>
      <c r="K541" s="23">
        <v>41837</v>
      </c>
      <c r="L541" s="24" t="s">
        <v>409</v>
      </c>
      <c r="M541" s="39">
        <v>3.04182</v>
      </c>
      <c r="N541" s="47">
        <v>4.0274299999999998</v>
      </c>
      <c r="O541" s="47">
        <v>1.2002699999999999</v>
      </c>
      <c r="P541" s="47">
        <v>0</v>
      </c>
      <c r="Q541" s="47">
        <v>39.869999999999997</v>
      </c>
      <c r="R541" s="29">
        <f t="shared" si="32"/>
        <v>0.12657142857142856</v>
      </c>
      <c r="S541" s="47">
        <v>90.69</v>
      </c>
      <c r="T541" s="47">
        <f t="shared" si="33"/>
        <v>0.57580952380952388</v>
      </c>
      <c r="U541" s="47">
        <v>0</v>
      </c>
      <c r="V541" s="29">
        <f t="shared" si="34"/>
        <v>0</v>
      </c>
      <c r="W541" s="47">
        <v>0</v>
      </c>
      <c r="X541" s="29">
        <f t="shared" si="35"/>
        <v>0</v>
      </c>
      <c r="Y541" s="26"/>
      <c r="Z541" s="27" t="e">
        <f>#REF!/1000</f>
        <v>#REF!</v>
      </c>
      <c r="AA541" s="27" t="e">
        <f>#REF!/1000</f>
        <v>#REF!</v>
      </c>
      <c r="AB541" s="27" t="e">
        <f>#REF!/1000</f>
        <v>#REF!</v>
      </c>
      <c r="AC541" s="27" t="e">
        <f>#REF!/1000</f>
        <v>#REF!</v>
      </c>
      <c r="AE541" s="18" t="e">
        <f>#REF!/1000</f>
        <v>#REF!</v>
      </c>
      <c r="AF541" s="18" t="e">
        <f>#REF!/1000</f>
        <v>#REF!</v>
      </c>
      <c r="AG541" s="18" t="e">
        <f>#REF!/1000</f>
        <v>#REF!</v>
      </c>
      <c r="AH541" s="18" t="e">
        <f>#REF!/1000</f>
        <v>#REF!</v>
      </c>
    </row>
    <row r="542" spans="1:34" s="28" customFormat="1">
      <c r="A542" s="19" t="s">
        <v>447</v>
      </c>
      <c r="B542" s="19">
        <v>421</v>
      </c>
      <c r="C542" s="19">
        <v>3702</v>
      </c>
      <c r="D542" s="19">
        <v>300</v>
      </c>
      <c r="E542" s="19" t="s">
        <v>314</v>
      </c>
      <c r="F542" s="20">
        <v>46400</v>
      </c>
      <c r="G542" s="20">
        <v>40735</v>
      </c>
      <c r="H542" s="21">
        <v>5.665</v>
      </c>
      <c r="I542" s="22">
        <v>2</v>
      </c>
      <c r="J542" s="22" t="s">
        <v>408</v>
      </c>
      <c r="K542" s="23">
        <v>41837</v>
      </c>
      <c r="L542" s="24" t="s">
        <v>409</v>
      </c>
      <c r="M542" s="39">
        <v>2.8490099999999998</v>
      </c>
      <c r="N542" s="47">
        <v>2.33819</v>
      </c>
      <c r="O542" s="47">
        <v>1.33815</v>
      </c>
      <c r="P542" s="47">
        <v>2.77</v>
      </c>
      <c r="Q542" s="47">
        <v>49.71</v>
      </c>
      <c r="R542" s="29">
        <f t="shared" si="32"/>
        <v>0.13932669272475096</v>
      </c>
      <c r="S542" s="47">
        <v>160.66</v>
      </c>
      <c r="T542" s="47">
        <f t="shared" si="33"/>
        <v>0.81028874038582777</v>
      </c>
      <c r="U542" s="47">
        <v>0</v>
      </c>
      <c r="V542" s="29">
        <f t="shared" si="34"/>
        <v>0</v>
      </c>
      <c r="W542" s="47">
        <v>0</v>
      </c>
      <c r="X542" s="29">
        <f t="shared" si="35"/>
        <v>0</v>
      </c>
      <c r="Y542" s="26"/>
      <c r="Z542" s="27" t="e">
        <f>#REF!/1000</f>
        <v>#REF!</v>
      </c>
      <c r="AA542" s="27" t="e">
        <f>#REF!/1000</f>
        <v>#REF!</v>
      </c>
      <c r="AB542" s="27" t="e">
        <f>#REF!/1000</f>
        <v>#REF!</v>
      </c>
      <c r="AC542" s="27" t="e">
        <f>#REF!/1000</f>
        <v>#REF!</v>
      </c>
      <c r="AE542" s="18" t="e">
        <f>#REF!/1000</f>
        <v>#REF!</v>
      </c>
      <c r="AF542" s="18" t="e">
        <f>#REF!/1000</f>
        <v>#REF!</v>
      </c>
      <c r="AG542" s="18" t="e">
        <f>#REF!/1000</f>
        <v>#REF!</v>
      </c>
      <c r="AH542" s="18" t="e">
        <f>#REF!/1000</f>
        <v>#REF!</v>
      </c>
    </row>
    <row r="543" spans="1:34" s="28" customFormat="1">
      <c r="A543" s="19" t="s">
        <v>447</v>
      </c>
      <c r="B543" s="19">
        <v>421</v>
      </c>
      <c r="C543" s="19">
        <v>3702</v>
      </c>
      <c r="D543" s="19">
        <v>300</v>
      </c>
      <c r="E543" s="19" t="s">
        <v>314</v>
      </c>
      <c r="F543" s="20">
        <v>52000</v>
      </c>
      <c r="G543" s="20">
        <v>48205</v>
      </c>
      <c r="H543" s="21">
        <v>3.7949999999999999</v>
      </c>
      <c r="I543" s="22">
        <v>2</v>
      </c>
      <c r="J543" s="22" t="s">
        <v>408</v>
      </c>
      <c r="K543" s="23">
        <v>41837</v>
      </c>
      <c r="L543" s="24" t="s">
        <v>409</v>
      </c>
      <c r="M543" s="39">
        <v>2.78627</v>
      </c>
      <c r="N543" s="47">
        <v>3.1345800000000001</v>
      </c>
      <c r="O543" s="47">
        <v>1.3646400000000001</v>
      </c>
      <c r="P543" s="47">
        <v>3.87</v>
      </c>
      <c r="Q543" s="47">
        <v>16.93</v>
      </c>
      <c r="R543" s="29">
        <f t="shared" si="32"/>
        <v>9.2866553736118962E-2</v>
      </c>
      <c r="S543" s="47">
        <v>17.97</v>
      </c>
      <c r="T543" s="47">
        <f t="shared" si="33"/>
        <v>0.13529079616036138</v>
      </c>
      <c r="U543" s="47">
        <v>36</v>
      </c>
      <c r="V543" s="29">
        <f t="shared" si="34"/>
        <v>0.27103331451157542</v>
      </c>
      <c r="W543" s="47">
        <v>0</v>
      </c>
      <c r="X543" s="29">
        <f t="shared" si="35"/>
        <v>0</v>
      </c>
      <c r="Y543" s="26"/>
      <c r="Z543" s="27" t="e">
        <f>#REF!/1000</f>
        <v>#REF!</v>
      </c>
      <c r="AA543" s="27" t="e">
        <f>#REF!/1000</f>
        <v>#REF!</v>
      </c>
      <c r="AB543" s="27" t="e">
        <f>#REF!/1000</f>
        <v>#REF!</v>
      </c>
      <c r="AC543" s="27" t="e">
        <f>#REF!/1000</f>
        <v>#REF!</v>
      </c>
      <c r="AE543" s="18" t="e">
        <f>#REF!/1000</f>
        <v>#REF!</v>
      </c>
      <c r="AF543" s="18" t="e">
        <f>#REF!/1000</f>
        <v>#REF!</v>
      </c>
      <c r="AG543" s="18" t="e">
        <f>#REF!/1000</f>
        <v>#REF!</v>
      </c>
      <c r="AH543" s="18" t="e">
        <f>#REF!/1000</f>
        <v>#REF!</v>
      </c>
    </row>
    <row r="544" spans="1:34" s="28" customFormat="1">
      <c r="A544" s="19" t="s">
        <v>505</v>
      </c>
      <c r="B544" s="19">
        <v>422</v>
      </c>
      <c r="C544" s="19">
        <v>3</v>
      </c>
      <c r="D544" s="19">
        <v>300</v>
      </c>
      <c r="E544" s="19" t="s">
        <v>315</v>
      </c>
      <c r="F544" s="20">
        <v>92670</v>
      </c>
      <c r="G544" s="20">
        <v>87450</v>
      </c>
      <c r="H544" s="21">
        <v>5.22</v>
      </c>
      <c r="I544" s="22">
        <v>4</v>
      </c>
      <c r="J544" s="22" t="s">
        <v>406</v>
      </c>
      <c r="K544" s="23">
        <v>41837</v>
      </c>
      <c r="L544" s="24" t="s">
        <v>409</v>
      </c>
      <c r="M544" s="39">
        <v>2.1038700000000001</v>
      </c>
      <c r="N544" s="47">
        <v>2.4087700000000001</v>
      </c>
      <c r="O544" s="47">
        <v>1.08887</v>
      </c>
      <c r="P544" s="47">
        <v>89.51</v>
      </c>
      <c r="Q544" s="47">
        <v>155.30000000000001</v>
      </c>
      <c r="R544" s="29">
        <f t="shared" si="32"/>
        <v>0.91494252873563242</v>
      </c>
      <c r="S544" s="47">
        <v>23.19</v>
      </c>
      <c r="T544" s="47">
        <f t="shared" si="33"/>
        <v>0.12692939244663382</v>
      </c>
      <c r="U544" s="47">
        <v>36</v>
      </c>
      <c r="V544" s="29">
        <f t="shared" si="34"/>
        <v>0.19704433497536944</v>
      </c>
      <c r="W544" s="47">
        <v>0</v>
      </c>
      <c r="X544" s="29">
        <f t="shared" si="35"/>
        <v>0</v>
      </c>
      <c r="Y544" s="26"/>
      <c r="Z544" s="27" t="e">
        <f>#REF!/1000</f>
        <v>#REF!</v>
      </c>
      <c r="AA544" s="27" t="e">
        <f>#REF!/1000</f>
        <v>#REF!</v>
      </c>
      <c r="AB544" s="27" t="e">
        <f>#REF!/1000</f>
        <v>#REF!</v>
      </c>
      <c r="AC544" s="27" t="e">
        <f>#REF!/1000</f>
        <v>#REF!</v>
      </c>
      <c r="AE544" s="18" t="e">
        <f>#REF!/1000</f>
        <v>#REF!</v>
      </c>
      <c r="AF544" s="18" t="e">
        <f>#REF!/1000</f>
        <v>#REF!</v>
      </c>
      <c r="AG544" s="18" t="e">
        <f>#REF!/1000</f>
        <v>#REF!</v>
      </c>
      <c r="AH544" s="18" t="e">
        <f>#REF!/1000</f>
        <v>#REF!</v>
      </c>
    </row>
    <row r="545" spans="1:34" s="28" customFormat="1">
      <c r="A545" s="19" t="s">
        <v>505</v>
      </c>
      <c r="B545" s="19">
        <v>422</v>
      </c>
      <c r="C545" s="19">
        <v>3</v>
      </c>
      <c r="D545" s="19">
        <v>300</v>
      </c>
      <c r="E545" s="19" t="s">
        <v>315</v>
      </c>
      <c r="F545" s="20">
        <v>87450</v>
      </c>
      <c r="G545" s="20">
        <v>92670</v>
      </c>
      <c r="H545" s="21">
        <v>5.22</v>
      </c>
      <c r="I545" s="22">
        <v>4</v>
      </c>
      <c r="J545" s="22" t="s">
        <v>405</v>
      </c>
      <c r="K545" s="23">
        <v>41837</v>
      </c>
      <c r="L545" s="24" t="s">
        <v>409</v>
      </c>
      <c r="M545" s="39">
        <v>2.3632200000000001</v>
      </c>
      <c r="N545" s="47">
        <v>2.63245</v>
      </c>
      <c r="O545" s="47">
        <v>1.1683699999999999</v>
      </c>
      <c r="P545" s="47">
        <v>54.23</v>
      </c>
      <c r="Q545" s="47">
        <v>109.6</v>
      </c>
      <c r="R545" s="29">
        <f t="shared" si="32"/>
        <v>0.59677066228790376</v>
      </c>
      <c r="S545" s="47">
        <v>14.95</v>
      </c>
      <c r="T545" s="47">
        <f t="shared" si="33"/>
        <v>8.1828133552271476E-2</v>
      </c>
      <c r="U545" s="47">
        <v>9</v>
      </c>
      <c r="V545" s="29">
        <f t="shared" si="34"/>
        <v>4.926108374384236E-2</v>
      </c>
      <c r="W545" s="47">
        <v>0</v>
      </c>
      <c r="X545" s="29">
        <f t="shared" si="35"/>
        <v>0</v>
      </c>
      <c r="Y545" s="26"/>
      <c r="Z545" s="27" t="e">
        <f>#REF!/1000</f>
        <v>#REF!</v>
      </c>
      <c r="AA545" s="27" t="e">
        <f>#REF!/1000</f>
        <v>#REF!</v>
      </c>
      <c r="AB545" s="27" t="e">
        <f>#REF!/1000</f>
        <v>#REF!</v>
      </c>
      <c r="AC545" s="27" t="e">
        <f>#REF!/1000</f>
        <v>#REF!</v>
      </c>
      <c r="AE545" s="18" t="e">
        <f>#REF!/1000</f>
        <v>#REF!</v>
      </c>
      <c r="AF545" s="18" t="e">
        <f>#REF!/1000</f>
        <v>#REF!</v>
      </c>
      <c r="AG545" s="18" t="e">
        <f>#REF!/1000</f>
        <v>#REF!</v>
      </c>
      <c r="AH545" s="18" t="e">
        <f>#REF!/1000</f>
        <v>#REF!</v>
      </c>
    </row>
    <row r="546" spans="1:34" s="28" customFormat="1">
      <c r="A546" s="19" t="s">
        <v>505</v>
      </c>
      <c r="B546" s="19">
        <v>422</v>
      </c>
      <c r="C546" s="19">
        <v>34</v>
      </c>
      <c r="D546" s="19">
        <v>300</v>
      </c>
      <c r="E546" s="19" t="s">
        <v>316</v>
      </c>
      <c r="F546" s="20">
        <v>52900</v>
      </c>
      <c r="G546" s="20">
        <v>58855</v>
      </c>
      <c r="H546" s="21">
        <v>5.9550000000000001</v>
      </c>
      <c r="I546" s="22">
        <v>4</v>
      </c>
      <c r="J546" s="22" t="s">
        <v>405</v>
      </c>
      <c r="K546" s="23">
        <v>41836</v>
      </c>
      <c r="L546" s="24" t="s">
        <v>409</v>
      </c>
      <c r="M546" s="39">
        <v>2.5999099999999999</v>
      </c>
      <c r="N546" s="47">
        <v>2.8071299999999999</v>
      </c>
      <c r="O546" s="47">
        <v>1.1552199999999999</v>
      </c>
      <c r="P546" s="47">
        <v>0.91</v>
      </c>
      <c r="Q546" s="47">
        <v>100.01</v>
      </c>
      <c r="R546" s="29">
        <f t="shared" si="32"/>
        <v>0.24428451481348207</v>
      </c>
      <c r="S546" s="47">
        <v>8.5500000000000007</v>
      </c>
      <c r="T546" s="47">
        <f t="shared" si="33"/>
        <v>4.1021950341849585E-2</v>
      </c>
      <c r="U546" s="47">
        <v>0</v>
      </c>
      <c r="V546" s="29">
        <f t="shared" si="34"/>
        <v>0</v>
      </c>
      <c r="W546" s="47">
        <v>0</v>
      </c>
      <c r="X546" s="29">
        <f t="shared" si="35"/>
        <v>0</v>
      </c>
      <c r="Y546" s="26"/>
      <c r="Z546" s="27" t="e">
        <f>#REF!/1000</f>
        <v>#REF!</v>
      </c>
      <c r="AA546" s="27" t="e">
        <f>#REF!/1000</f>
        <v>#REF!</v>
      </c>
      <c r="AB546" s="27" t="e">
        <f>#REF!/1000</f>
        <v>#REF!</v>
      </c>
      <c r="AC546" s="27" t="e">
        <f>#REF!/1000</f>
        <v>#REF!</v>
      </c>
      <c r="AE546" s="18" t="e">
        <f>#REF!/1000</f>
        <v>#REF!</v>
      </c>
      <c r="AF546" s="18" t="e">
        <f>#REF!/1000</f>
        <v>#REF!</v>
      </c>
      <c r="AG546" s="18" t="e">
        <f>#REF!/1000</f>
        <v>#REF!</v>
      </c>
      <c r="AH546" s="18" t="e">
        <f>#REF!/1000</f>
        <v>#REF!</v>
      </c>
    </row>
    <row r="547" spans="1:34" s="17" customFormat="1">
      <c r="A547" s="7" t="s">
        <v>505</v>
      </c>
      <c r="B547" s="7">
        <v>422</v>
      </c>
      <c r="C547" s="7">
        <v>34</v>
      </c>
      <c r="D547" s="7">
        <v>300</v>
      </c>
      <c r="E547" s="7" t="s">
        <v>316</v>
      </c>
      <c r="F547" s="8">
        <v>58855</v>
      </c>
      <c r="G547" s="8">
        <v>52900</v>
      </c>
      <c r="H547" s="9">
        <v>5.9550000000000001</v>
      </c>
      <c r="I547" s="10">
        <v>4</v>
      </c>
      <c r="J547" s="10" t="s">
        <v>406</v>
      </c>
      <c r="K547" s="11">
        <v>41836</v>
      </c>
      <c r="L547" s="12" t="s">
        <v>409</v>
      </c>
      <c r="M547" s="34">
        <v>3.1460300000000001</v>
      </c>
      <c r="N547" s="29">
        <v>4.8066399999999998</v>
      </c>
      <c r="O547" s="29">
        <v>1.3286500000000001</v>
      </c>
      <c r="P547" s="29">
        <v>452.90999999999997</v>
      </c>
      <c r="Q547" s="29">
        <v>252.69</v>
      </c>
      <c r="R547" s="29">
        <f t="shared" si="32"/>
        <v>2.7792011514933428</v>
      </c>
      <c r="S547" s="29">
        <v>47.1</v>
      </c>
      <c r="T547" s="29">
        <f t="shared" si="33"/>
        <v>0.22598056854983808</v>
      </c>
      <c r="U547" s="29">
        <v>0</v>
      </c>
      <c r="V547" s="29">
        <f t="shared" si="34"/>
        <v>0</v>
      </c>
      <c r="W547" s="29">
        <v>0</v>
      </c>
      <c r="X547" s="29">
        <f t="shared" si="35"/>
        <v>0</v>
      </c>
      <c r="Y547" s="15"/>
      <c r="Z547" s="16" t="e">
        <f>#REF!/1000</f>
        <v>#REF!</v>
      </c>
      <c r="AA547" s="16" t="e">
        <f>#REF!/1000</f>
        <v>#REF!</v>
      </c>
      <c r="AB547" s="16" t="e">
        <f>#REF!/1000</f>
        <v>#REF!</v>
      </c>
      <c r="AC547" s="16" t="e">
        <f>#REF!/1000</f>
        <v>#REF!</v>
      </c>
      <c r="AE547" s="18" t="e">
        <f>#REF!/1000</f>
        <v>#REF!</v>
      </c>
      <c r="AF547" s="18" t="e">
        <f>#REF!/1000</f>
        <v>#REF!</v>
      </c>
      <c r="AG547" s="18" t="e">
        <f>#REF!/1000</f>
        <v>#REF!</v>
      </c>
      <c r="AH547" s="18" t="e">
        <f>#REF!/1000</f>
        <v>#REF!</v>
      </c>
    </row>
    <row r="548" spans="1:34" s="28" customFormat="1">
      <c r="A548" s="19" t="s">
        <v>505</v>
      </c>
      <c r="B548" s="19">
        <v>422</v>
      </c>
      <c r="C548" s="19">
        <v>331</v>
      </c>
      <c r="D548" s="19">
        <v>201</v>
      </c>
      <c r="E548" s="19" t="s">
        <v>317</v>
      </c>
      <c r="F548" s="20">
        <v>76400</v>
      </c>
      <c r="G548" s="20">
        <v>68300</v>
      </c>
      <c r="H548" s="21">
        <v>8.1</v>
      </c>
      <c r="I548" s="22">
        <v>4</v>
      </c>
      <c r="J548" s="22" t="s">
        <v>406</v>
      </c>
      <c r="K548" s="23">
        <v>41838</v>
      </c>
      <c r="L548" s="24" t="s">
        <v>409</v>
      </c>
      <c r="M548" s="39">
        <v>3.4577</v>
      </c>
      <c r="N548" s="47">
        <v>5.4590100000000001</v>
      </c>
      <c r="O548" s="47">
        <v>1.3027</v>
      </c>
      <c r="P548" s="47">
        <v>0</v>
      </c>
      <c r="Q548" s="47">
        <v>12.46</v>
      </c>
      <c r="R548" s="29">
        <f t="shared" si="32"/>
        <v>2.1975308641975312E-2</v>
      </c>
      <c r="S548" s="47">
        <v>522.41</v>
      </c>
      <c r="T548" s="47">
        <f t="shared" si="33"/>
        <v>1.8427160493827162</v>
      </c>
      <c r="U548" s="47">
        <v>26</v>
      </c>
      <c r="V548" s="29">
        <f t="shared" si="34"/>
        <v>9.1710758377425053E-2</v>
      </c>
      <c r="W548" s="47">
        <v>0</v>
      </c>
      <c r="X548" s="29">
        <f t="shared" si="35"/>
        <v>0</v>
      </c>
      <c r="Y548" s="26"/>
      <c r="Z548" s="27" t="e">
        <f>#REF!/1000</f>
        <v>#REF!</v>
      </c>
      <c r="AA548" s="27" t="e">
        <f>#REF!/1000</f>
        <v>#REF!</v>
      </c>
      <c r="AB548" s="27" t="e">
        <f>#REF!/1000</f>
        <v>#REF!</v>
      </c>
      <c r="AC548" s="27" t="e">
        <f>#REF!/1000</f>
        <v>#REF!</v>
      </c>
      <c r="AE548" s="18" t="e">
        <f>#REF!/1000</f>
        <v>#REF!</v>
      </c>
      <c r="AF548" s="18" t="e">
        <f>#REF!/1000</f>
        <v>#REF!</v>
      </c>
      <c r="AG548" s="18" t="e">
        <f>#REF!/1000</f>
        <v>#REF!</v>
      </c>
      <c r="AH548" s="18" t="e">
        <f>#REF!/1000</f>
        <v>#REF!</v>
      </c>
    </row>
    <row r="549" spans="1:34" s="28" customFormat="1">
      <c r="A549" s="19" t="s">
        <v>505</v>
      </c>
      <c r="B549" s="19">
        <v>422</v>
      </c>
      <c r="C549" s="19">
        <v>331</v>
      </c>
      <c r="D549" s="19">
        <v>201</v>
      </c>
      <c r="E549" s="19" t="s">
        <v>317</v>
      </c>
      <c r="F549" s="20">
        <v>68300</v>
      </c>
      <c r="G549" s="20">
        <v>76400</v>
      </c>
      <c r="H549" s="21">
        <v>8.1</v>
      </c>
      <c r="I549" s="22">
        <v>4</v>
      </c>
      <c r="J549" s="22" t="s">
        <v>405</v>
      </c>
      <c r="K549" s="23">
        <v>41838</v>
      </c>
      <c r="L549" s="24" t="s">
        <v>409</v>
      </c>
      <c r="M549" s="39">
        <v>3.07491</v>
      </c>
      <c r="N549" s="47">
        <v>5.3184300000000002</v>
      </c>
      <c r="O549" s="47">
        <v>1.1683300000000001</v>
      </c>
      <c r="P549" s="47">
        <v>0</v>
      </c>
      <c r="Q549" s="47">
        <v>17.43</v>
      </c>
      <c r="R549" s="29">
        <f t="shared" si="32"/>
        <v>3.0740740740740746E-2</v>
      </c>
      <c r="S549" s="47">
        <v>45.21</v>
      </c>
      <c r="T549" s="47">
        <f t="shared" si="33"/>
        <v>0.15947089947089949</v>
      </c>
      <c r="U549" s="47">
        <v>9</v>
      </c>
      <c r="V549" s="29">
        <f t="shared" si="34"/>
        <v>3.1746031746031751E-2</v>
      </c>
      <c r="W549" s="47">
        <v>0</v>
      </c>
      <c r="X549" s="29">
        <f t="shared" si="35"/>
        <v>0</v>
      </c>
      <c r="Y549" s="26"/>
      <c r="Z549" s="27" t="e">
        <f>#REF!/1000</f>
        <v>#REF!</v>
      </c>
      <c r="AA549" s="27" t="e">
        <f>#REF!/1000</f>
        <v>#REF!</v>
      </c>
      <c r="AB549" s="27" t="e">
        <f>#REF!/1000</f>
        <v>#REF!</v>
      </c>
      <c r="AC549" s="27" t="e">
        <f>#REF!/1000</f>
        <v>#REF!</v>
      </c>
      <c r="AE549" s="18" t="e">
        <f>#REF!/1000</f>
        <v>#REF!</v>
      </c>
      <c r="AF549" s="18" t="e">
        <f>#REF!/1000</f>
        <v>#REF!</v>
      </c>
      <c r="AG549" s="18" t="e">
        <f>#REF!/1000</f>
        <v>#REF!</v>
      </c>
      <c r="AH549" s="18" t="e">
        <f>#REF!/1000</f>
        <v>#REF!</v>
      </c>
    </row>
    <row r="550" spans="1:34" s="28" customFormat="1">
      <c r="A550" s="19" t="s">
        <v>505</v>
      </c>
      <c r="B550" s="19">
        <v>422</v>
      </c>
      <c r="C550" s="19">
        <v>331</v>
      </c>
      <c r="D550" s="19">
        <v>202</v>
      </c>
      <c r="E550" s="19" t="s">
        <v>318</v>
      </c>
      <c r="F550" s="20">
        <v>106700</v>
      </c>
      <c r="G550" s="20">
        <v>76400</v>
      </c>
      <c r="H550" s="21">
        <v>30.3</v>
      </c>
      <c r="I550" s="22">
        <v>4</v>
      </c>
      <c r="J550" s="22" t="s">
        <v>406</v>
      </c>
      <c r="K550" s="23">
        <v>41838</v>
      </c>
      <c r="L550" s="24" t="s">
        <v>409</v>
      </c>
      <c r="M550" s="39">
        <v>3.0712999999999999</v>
      </c>
      <c r="N550" s="47">
        <v>4.8475200000000003</v>
      </c>
      <c r="O550" s="47">
        <v>1.2408999999999999</v>
      </c>
      <c r="P550" s="47">
        <v>3.85</v>
      </c>
      <c r="Q550" s="47">
        <v>99.62</v>
      </c>
      <c r="R550" s="29">
        <f t="shared" si="32"/>
        <v>5.0598774163130598E-2</v>
      </c>
      <c r="S550" s="47">
        <v>876.77</v>
      </c>
      <c r="T550" s="47">
        <f t="shared" si="33"/>
        <v>0.82675153229608678</v>
      </c>
      <c r="U550" s="47">
        <v>157</v>
      </c>
      <c r="V550" s="29">
        <f t="shared" si="34"/>
        <v>0.14804337576614804</v>
      </c>
      <c r="W550" s="47">
        <v>0</v>
      </c>
      <c r="X550" s="29">
        <f t="shared" si="35"/>
        <v>0</v>
      </c>
      <c r="Y550" s="26"/>
      <c r="Z550" s="27" t="e">
        <f>#REF!/1000</f>
        <v>#REF!</v>
      </c>
      <c r="AA550" s="27" t="e">
        <f>#REF!/1000</f>
        <v>#REF!</v>
      </c>
      <c r="AB550" s="27" t="e">
        <f>#REF!/1000</f>
        <v>#REF!</v>
      </c>
      <c r="AC550" s="27" t="e">
        <f>#REF!/1000</f>
        <v>#REF!</v>
      </c>
      <c r="AE550" s="18" t="e">
        <f>#REF!/1000</f>
        <v>#REF!</v>
      </c>
      <c r="AF550" s="18" t="e">
        <f>#REF!/1000</f>
        <v>#REF!</v>
      </c>
      <c r="AG550" s="18" t="e">
        <f>#REF!/1000</f>
        <v>#REF!</v>
      </c>
      <c r="AH550" s="18" t="e">
        <f>#REF!/1000</f>
        <v>#REF!</v>
      </c>
    </row>
    <row r="551" spans="1:34" s="28" customFormat="1">
      <c r="A551" s="19" t="s">
        <v>505</v>
      </c>
      <c r="B551" s="19">
        <v>422</v>
      </c>
      <c r="C551" s="19">
        <v>331</v>
      </c>
      <c r="D551" s="19">
        <v>202</v>
      </c>
      <c r="E551" s="19" t="s">
        <v>318</v>
      </c>
      <c r="F551" s="20">
        <v>76400</v>
      </c>
      <c r="G551" s="20">
        <v>106700</v>
      </c>
      <c r="H551" s="21">
        <v>30.3</v>
      </c>
      <c r="I551" s="22">
        <v>4</v>
      </c>
      <c r="J551" s="22" t="s">
        <v>405</v>
      </c>
      <c r="K551" s="23">
        <v>41838</v>
      </c>
      <c r="L551" s="24" t="s">
        <v>409</v>
      </c>
      <c r="M551" s="39">
        <v>3.0168200000000001</v>
      </c>
      <c r="N551" s="47">
        <v>5.6147099999999996</v>
      </c>
      <c r="O551" s="47">
        <v>1.29542</v>
      </c>
      <c r="P551" s="47">
        <v>20.05</v>
      </c>
      <c r="Q551" s="47">
        <v>27.05</v>
      </c>
      <c r="R551" s="29">
        <f t="shared" si="32"/>
        <v>3.1659594530881657E-2</v>
      </c>
      <c r="S551" s="47">
        <v>453.45</v>
      </c>
      <c r="T551" s="47">
        <f t="shared" si="33"/>
        <v>0.42758132956152761</v>
      </c>
      <c r="U551" s="47">
        <v>95</v>
      </c>
      <c r="V551" s="29">
        <f t="shared" si="34"/>
        <v>8.9580386610089574E-2</v>
      </c>
      <c r="W551" s="47">
        <v>0</v>
      </c>
      <c r="X551" s="29">
        <f t="shared" si="35"/>
        <v>0</v>
      </c>
      <c r="Y551" s="26"/>
      <c r="Z551" s="27" t="e">
        <f>#REF!/1000</f>
        <v>#REF!</v>
      </c>
      <c r="AA551" s="27" t="e">
        <f>#REF!/1000</f>
        <v>#REF!</v>
      </c>
      <c r="AB551" s="27" t="e">
        <f>#REF!/1000</f>
        <v>#REF!</v>
      </c>
      <c r="AC551" s="27" t="e">
        <f>#REF!/1000</f>
        <v>#REF!</v>
      </c>
      <c r="AE551" s="18" t="e">
        <f>#REF!/1000</f>
        <v>#REF!</v>
      </c>
      <c r="AF551" s="18" t="e">
        <f>#REF!/1000</f>
        <v>#REF!</v>
      </c>
      <c r="AG551" s="18" t="e">
        <f>#REF!/1000</f>
        <v>#REF!</v>
      </c>
      <c r="AH551" s="18" t="e">
        <f>#REF!/1000</f>
        <v>#REF!</v>
      </c>
    </row>
    <row r="552" spans="1:34" s="28" customFormat="1">
      <c r="A552" s="19" t="s">
        <v>505</v>
      </c>
      <c r="B552" s="19">
        <v>422</v>
      </c>
      <c r="C552" s="19">
        <v>344</v>
      </c>
      <c r="D552" s="19">
        <v>101</v>
      </c>
      <c r="E552" s="19" t="s">
        <v>319</v>
      </c>
      <c r="F552" s="20">
        <v>5500</v>
      </c>
      <c r="G552" s="20">
        <v>1875</v>
      </c>
      <c r="H552" s="21">
        <v>3.625</v>
      </c>
      <c r="I552" s="22">
        <v>4</v>
      </c>
      <c r="J552" s="22" t="s">
        <v>406</v>
      </c>
      <c r="K552" s="23">
        <v>41837</v>
      </c>
      <c r="L552" s="24" t="s">
        <v>409</v>
      </c>
      <c r="M552" s="39">
        <v>3.0290300000000001</v>
      </c>
      <c r="N552" s="47">
        <v>6.1549300000000002</v>
      </c>
      <c r="O552" s="47">
        <v>1.0788899999999999</v>
      </c>
      <c r="P552" s="47">
        <v>0</v>
      </c>
      <c r="Q552" s="47">
        <v>26.31</v>
      </c>
      <c r="R552" s="29">
        <f t="shared" si="32"/>
        <v>0.10368472906403939</v>
      </c>
      <c r="S552" s="47">
        <v>6.93</v>
      </c>
      <c r="T552" s="47">
        <f t="shared" si="33"/>
        <v>5.4620689655172409E-2</v>
      </c>
      <c r="U552" s="47">
        <v>20</v>
      </c>
      <c r="V552" s="29">
        <f t="shared" si="34"/>
        <v>0.15763546798029557</v>
      </c>
      <c r="W552" s="47">
        <v>0</v>
      </c>
      <c r="X552" s="29">
        <f t="shared" si="35"/>
        <v>0</v>
      </c>
      <c r="Y552" s="26"/>
      <c r="Z552" s="27" t="e">
        <f>#REF!/1000</f>
        <v>#REF!</v>
      </c>
      <c r="AA552" s="27" t="e">
        <f>#REF!/1000</f>
        <v>#REF!</v>
      </c>
      <c r="AB552" s="27" t="e">
        <f>#REF!/1000</f>
        <v>#REF!</v>
      </c>
      <c r="AC552" s="27" t="e">
        <f>#REF!/1000</f>
        <v>#REF!</v>
      </c>
      <c r="AE552" s="18" t="e">
        <f>#REF!/1000</f>
        <v>#REF!</v>
      </c>
      <c r="AF552" s="18" t="e">
        <f>#REF!/1000</f>
        <v>#REF!</v>
      </c>
      <c r="AG552" s="18" t="e">
        <f>#REF!/1000</f>
        <v>#REF!</v>
      </c>
      <c r="AH552" s="18" t="e">
        <f>#REF!/1000</f>
        <v>#REF!</v>
      </c>
    </row>
    <row r="553" spans="1:34" s="28" customFormat="1">
      <c r="A553" s="19" t="s">
        <v>505</v>
      </c>
      <c r="B553" s="19">
        <v>422</v>
      </c>
      <c r="C553" s="19">
        <v>344</v>
      </c>
      <c r="D553" s="19">
        <v>101</v>
      </c>
      <c r="E553" s="19" t="s">
        <v>319</v>
      </c>
      <c r="F553" s="20">
        <v>1875</v>
      </c>
      <c r="G553" s="20">
        <v>5500</v>
      </c>
      <c r="H553" s="21">
        <v>3.625</v>
      </c>
      <c r="I553" s="22">
        <v>4</v>
      </c>
      <c r="J553" s="22" t="s">
        <v>405</v>
      </c>
      <c r="K553" s="23">
        <v>41837</v>
      </c>
      <c r="L553" s="24" t="s">
        <v>409</v>
      </c>
      <c r="M553" s="39">
        <v>3.36172</v>
      </c>
      <c r="N553" s="47">
        <v>9.2339300000000009</v>
      </c>
      <c r="O553" s="47">
        <v>1.0684100000000001</v>
      </c>
      <c r="P553" s="47">
        <v>0</v>
      </c>
      <c r="Q553" s="47">
        <v>15.77</v>
      </c>
      <c r="R553" s="29">
        <f t="shared" si="32"/>
        <v>6.214778325123152E-2</v>
      </c>
      <c r="S553" s="47">
        <v>0</v>
      </c>
      <c r="T553" s="47">
        <f t="shared" si="33"/>
        <v>0</v>
      </c>
      <c r="U553" s="47">
        <v>2</v>
      </c>
      <c r="V553" s="29">
        <f t="shared" si="34"/>
        <v>1.5763546798029555E-2</v>
      </c>
      <c r="W553" s="47">
        <v>0</v>
      </c>
      <c r="X553" s="29">
        <f t="shared" si="35"/>
        <v>0</v>
      </c>
      <c r="Y553" s="26"/>
      <c r="Z553" s="27" t="e">
        <f>#REF!/1000</f>
        <v>#REF!</v>
      </c>
      <c r="AA553" s="27" t="e">
        <f>#REF!/1000</f>
        <v>#REF!</v>
      </c>
      <c r="AB553" s="27" t="e">
        <f>#REF!/1000</f>
        <v>#REF!</v>
      </c>
      <c r="AC553" s="27" t="e">
        <f>#REF!/1000</f>
        <v>#REF!</v>
      </c>
      <c r="AE553" s="18" t="e">
        <f>#REF!/1000</f>
        <v>#REF!</v>
      </c>
      <c r="AF553" s="18" t="e">
        <f>#REF!/1000</f>
        <v>#REF!</v>
      </c>
      <c r="AG553" s="18" t="e">
        <f>#REF!/1000</f>
        <v>#REF!</v>
      </c>
      <c r="AH553" s="18" t="e">
        <f>#REF!/1000</f>
        <v>#REF!</v>
      </c>
    </row>
    <row r="554" spans="1:34" s="28" customFormat="1">
      <c r="A554" s="19" t="s">
        <v>505</v>
      </c>
      <c r="B554" s="19">
        <v>422</v>
      </c>
      <c r="C554" s="19">
        <v>344</v>
      </c>
      <c r="D554" s="19">
        <v>102</v>
      </c>
      <c r="E554" s="19" t="s">
        <v>320</v>
      </c>
      <c r="F554" s="20">
        <v>5500</v>
      </c>
      <c r="G554" s="20">
        <v>32150</v>
      </c>
      <c r="H554" s="21">
        <v>26.65</v>
      </c>
      <c r="I554" s="22">
        <v>4</v>
      </c>
      <c r="J554" s="22" t="s">
        <v>405</v>
      </c>
      <c r="K554" s="23">
        <v>41840</v>
      </c>
      <c r="L554" s="24" t="s">
        <v>409</v>
      </c>
      <c r="M554" s="39">
        <v>3.6708099999999999</v>
      </c>
      <c r="N554" s="47">
        <v>4.7608800000000002</v>
      </c>
      <c r="O554" s="47">
        <v>1.1582399999999999</v>
      </c>
      <c r="P554" s="47">
        <v>431.11</v>
      </c>
      <c r="Q554" s="47">
        <v>354.39</v>
      </c>
      <c r="R554" s="29">
        <f t="shared" si="32"/>
        <v>0.65216295899222743</v>
      </c>
      <c r="S554" s="47">
        <v>280.3</v>
      </c>
      <c r="T554" s="47">
        <f t="shared" si="33"/>
        <v>0.30050924685071034</v>
      </c>
      <c r="U554" s="47">
        <v>50</v>
      </c>
      <c r="V554" s="29">
        <f t="shared" si="34"/>
        <v>5.3604931653712155E-2</v>
      </c>
      <c r="W554" s="47">
        <v>0</v>
      </c>
      <c r="X554" s="29">
        <f t="shared" si="35"/>
        <v>0</v>
      </c>
      <c r="Y554" s="26"/>
      <c r="Z554" s="27" t="e">
        <f>#REF!/1000</f>
        <v>#REF!</v>
      </c>
      <c r="AA554" s="27" t="e">
        <f>#REF!/1000</f>
        <v>#REF!</v>
      </c>
      <c r="AB554" s="27" t="e">
        <f>#REF!/1000</f>
        <v>#REF!</v>
      </c>
      <c r="AC554" s="27" t="e">
        <f>#REF!/1000</f>
        <v>#REF!</v>
      </c>
      <c r="AE554" s="18" t="e">
        <f>#REF!/1000</f>
        <v>#REF!</v>
      </c>
      <c r="AF554" s="18" t="e">
        <f>#REF!/1000</f>
        <v>#REF!</v>
      </c>
      <c r="AG554" s="18" t="e">
        <f>#REF!/1000</f>
        <v>#REF!</v>
      </c>
      <c r="AH554" s="18" t="e">
        <f>#REF!/1000</f>
        <v>#REF!</v>
      </c>
    </row>
    <row r="555" spans="1:34" s="28" customFormat="1">
      <c r="A555" s="19" t="s">
        <v>505</v>
      </c>
      <c r="B555" s="19">
        <v>422</v>
      </c>
      <c r="C555" s="19">
        <v>344</v>
      </c>
      <c r="D555" s="19">
        <v>102</v>
      </c>
      <c r="E555" s="19" t="s">
        <v>320</v>
      </c>
      <c r="F555" s="20">
        <v>32150</v>
      </c>
      <c r="G555" s="20">
        <v>5500</v>
      </c>
      <c r="H555" s="21">
        <v>26.65</v>
      </c>
      <c r="I555" s="22">
        <v>4</v>
      </c>
      <c r="J555" s="22" t="s">
        <v>406</v>
      </c>
      <c r="K555" s="23">
        <v>41840</v>
      </c>
      <c r="L555" s="24" t="s">
        <v>409</v>
      </c>
      <c r="M555" s="39">
        <v>3.9931299999999998</v>
      </c>
      <c r="N555" s="47">
        <v>5.3234599999999999</v>
      </c>
      <c r="O555" s="47">
        <v>1.2035199999999999</v>
      </c>
      <c r="P555" s="47">
        <v>390.28</v>
      </c>
      <c r="Q555" s="47">
        <v>540.9</v>
      </c>
      <c r="R555" s="29">
        <f t="shared" si="32"/>
        <v>0.7083677298311446</v>
      </c>
      <c r="S555" s="47">
        <v>823.26</v>
      </c>
      <c r="T555" s="47">
        <f t="shared" si="33"/>
        <v>0.88261592066470118</v>
      </c>
      <c r="U555" s="47">
        <v>14</v>
      </c>
      <c r="V555" s="29">
        <f t="shared" si="34"/>
        <v>1.5009380863039403E-2</v>
      </c>
      <c r="W555" s="47">
        <v>0</v>
      </c>
      <c r="X555" s="29">
        <f t="shared" si="35"/>
        <v>0</v>
      </c>
      <c r="Y555" s="26"/>
      <c r="Z555" s="27" t="e">
        <f>#REF!/1000</f>
        <v>#REF!</v>
      </c>
      <c r="AA555" s="27" t="e">
        <f>#REF!/1000</f>
        <v>#REF!</v>
      </c>
      <c r="AB555" s="27" t="e">
        <f>#REF!/1000</f>
        <v>#REF!</v>
      </c>
      <c r="AC555" s="27" t="e">
        <f>#REF!/1000</f>
        <v>#REF!</v>
      </c>
      <c r="AE555" s="18" t="e">
        <f>#REF!/1000</f>
        <v>#REF!</v>
      </c>
      <c r="AF555" s="18" t="e">
        <f>#REF!/1000</f>
        <v>#REF!</v>
      </c>
      <c r="AG555" s="18" t="e">
        <f>#REF!/1000</f>
        <v>#REF!</v>
      </c>
      <c r="AH555" s="18" t="e">
        <f>#REF!/1000</f>
        <v>#REF!</v>
      </c>
    </row>
    <row r="556" spans="1:34" s="28" customFormat="1">
      <c r="A556" s="19" t="s">
        <v>505</v>
      </c>
      <c r="B556" s="19">
        <v>422</v>
      </c>
      <c r="C556" s="19">
        <v>344</v>
      </c>
      <c r="D556" s="19">
        <v>103</v>
      </c>
      <c r="E556" s="19" t="s">
        <v>321</v>
      </c>
      <c r="F556" s="20">
        <v>32150</v>
      </c>
      <c r="G556" s="20">
        <v>62600</v>
      </c>
      <c r="H556" s="21">
        <v>30.45</v>
      </c>
      <c r="I556" s="22">
        <v>4</v>
      </c>
      <c r="J556" s="22" t="s">
        <v>405</v>
      </c>
      <c r="K556" s="23">
        <v>41840</v>
      </c>
      <c r="L556" s="24" t="s">
        <v>409</v>
      </c>
      <c r="M556" s="39">
        <v>3.38849</v>
      </c>
      <c r="N556" s="47">
        <v>5.23184</v>
      </c>
      <c r="O556" s="47">
        <v>1.26088</v>
      </c>
      <c r="P556" s="47">
        <v>1761.25</v>
      </c>
      <c r="Q556" s="47">
        <v>60.58</v>
      </c>
      <c r="R556" s="29">
        <f t="shared" si="32"/>
        <v>1.6810133708655874</v>
      </c>
      <c r="S556" s="47">
        <v>493.98</v>
      </c>
      <c r="T556" s="47">
        <f t="shared" si="33"/>
        <v>0.46350457424349051</v>
      </c>
      <c r="U556" s="47">
        <v>31</v>
      </c>
      <c r="V556" s="29">
        <f t="shared" si="34"/>
        <v>2.9087497067792633E-2</v>
      </c>
      <c r="W556" s="47">
        <v>0</v>
      </c>
      <c r="X556" s="29">
        <f t="shared" si="35"/>
        <v>0</v>
      </c>
      <c r="Y556" s="26"/>
      <c r="Z556" s="27" t="e">
        <f>#REF!/1000</f>
        <v>#REF!</v>
      </c>
      <c r="AA556" s="27" t="e">
        <f>#REF!/1000</f>
        <v>#REF!</v>
      </c>
      <c r="AB556" s="27" t="e">
        <f>#REF!/1000</f>
        <v>#REF!</v>
      </c>
      <c r="AC556" s="27" t="e">
        <f>#REF!/1000</f>
        <v>#REF!</v>
      </c>
      <c r="AE556" s="18" t="e">
        <f>#REF!/1000</f>
        <v>#REF!</v>
      </c>
      <c r="AF556" s="18" t="e">
        <f>#REF!/1000</f>
        <v>#REF!</v>
      </c>
      <c r="AG556" s="18" t="e">
        <f>#REF!/1000</f>
        <v>#REF!</v>
      </c>
      <c r="AH556" s="18" t="e">
        <f>#REF!/1000</f>
        <v>#REF!</v>
      </c>
    </row>
    <row r="557" spans="1:34" s="28" customFormat="1">
      <c r="A557" s="19" t="s">
        <v>505</v>
      </c>
      <c r="B557" s="19">
        <v>422</v>
      </c>
      <c r="C557" s="19">
        <v>344</v>
      </c>
      <c r="D557" s="19">
        <v>103</v>
      </c>
      <c r="E557" s="19" t="s">
        <v>321</v>
      </c>
      <c r="F557" s="20">
        <v>62600</v>
      </c>
      <c r="G557" s="20">
        <v>32150</v>
      </c>
      <c r="H557" s="21">
        <v>30.45</v>
      </c>
      <c r="I557" s="22">
        <v>4</v>
      </c>
      <c r="J557" s="22" t="s">
        <v>406</v>
      </c>
      <c r="K557" s="23">
        <v>41840</v>
      </c>
      <c r="L557" s="24" t="s">
        <v>409</v>
      </c>
      <c r="M557" s="39">
        <v>3.41642</v>
      </c>
      <c r="N557" s="47">
        <v>5.6897799999999998</v>
      </c>
      <c r="O557" s="47">
        <v>1.3910400000000001</v>
      </c>
      <c r="P557" s="47">
        <v>2539.44</v>
      </c>
      <c r="Q557" s="47">
        <v>33.630000000000003</v>
      </c>
      <c r="R557" s="29">
        <f t="shared" si="32"/>
        <v>2.3985503166783957</v>
      </c>
      <c r="S557" s="47">
        <v>262.52999999999997</v>
      </c>
      <c r="T557" s="47">
        <f t="shared" si="33"/>
        <v>0.24633356790992259</v>
      </c>
      <c r="U557" s="47">
        <v>71</v>
      </c>
      <c r="V557" s="29">
        <f t="shared" si="34"/>
        <v>6.6619751348815384E-2</v>
      </c>
      <c r="W557" s="47">
        <v>0</v>
      </c>
      <c r="X557" s="29">
        <f t="shared" si="35"/>
        <v>0</v>
      </c>
      <c r="Y557" s="26"/>
      <c r="Z557" s="27" t="e">
        <f>#REF!/1000</f>
        <v>#REF!</v>
      </c>
      <c r="AA557" s="27" t="e">
        <f>#REF!/1000</f>
        <v>#REF!</v>
      </c>
      <c r="AB557" s="27" t="e">
        <f>#REF!/1000</f>
        <v>#REF!</v>
      </c>
      <c r="AC557" s="27" t="e">
        <f>#REF!/1000</f>
        <v>#REF!</v>
      </c>
      <c r="AE557" s="18" t="e">
        <f>#REF!/1000</f>
        <v>#REF!</v>
      </c>
      <c r="AF557" s="18" t="e">
        <f>#REF!/1000</f>
        <v>#REF!</v>
      </c>
      <c r="AG557" s="18" t="e">
        <f>#REF!/1000</f>
        <v>#REF!</v>
      </c>
      <c r="AH557" s="18" t="e">
        <f>#REF!/1000</f>
        <v>#REF!</v>
      </c>
    </row>
    <row r="558" spans="1:34" s="28" customFormat="1">
      <c r="A558" s="19" t="s">
        <v>505</v>
      </c>
      <c r="B558" s="19">
        <v>422</v>
      </c>
      <c r="C558" s="19">
        <v>3138</v>
      </c>
      <c r="D558" s="19">
        <v>100</v>
      </c>
      <c r="E558" s="19" t="s">
        <v>322</v>
      </c>
      <c r="F558" s="20">
        <v>0</v>
      </c>
      <c r="G558" s="20">
        <v>19200</v>
      </c>
      <c r="H558" s="21">
        <v>19.2</v>
      </c>
      <c r="I558" s="22">
        <v>2</v>
      </c>
      <c r="J558" s="22" t="s">
        <v>407</v>
      </c>
      <c r="K558" s="23">
        <v>41839</v>
      </c>
      <c r="L558" s="24" t="s">
        <v>409</v>
      </c>
      <c r="M558" s="39">
        <v>4.0786899999999999</v>
      </c>
      <c r="N558" s="47">
        <v>4.4393399999999996</v>
      </c>
      <c r="O558" s="47">
        <v>1.3064199999999999</v>
      </c>
      <c r="P558" s="47">
        <v>2.48</v>
      </c>
      <c r="Q558" s="47">
        <v>126.94</v>
      </c>
      <c r="R558" s="29">
        <f t="shared" si="32"/>
        <v>9.8139880952380965E-2</v>
      </c>
      <c r="S558" s="47">
        <v>85.22</v>
      </c>
      <c r="T558" s="47">
        <f t="shared" si="33"/>
        <v>0.12681547619047617</v>
      </c>
      <c r="U558" s="47">
        <v>5</v>
      </c>
      <c r="V558" s="29">
        <f t="shared" si="34"/>
        <v>7.4404761904761909E-3</v>
      </c>
      <c r="W558" s="47">
        <v>0</v>
      </c>
      <c r="X558" s="29">
        <f t="shared" si="35"/>
        <v>0</v>
      </c>
      <c r="Y558" s="26"/>
      <c r="Z558" s="27" t="e">
        <f>#REF!/1000</f>
        <v>#REF!</v>
      </c>
      <c r="AA558" s="27" t="e">
        <f>#REF!/1000</f>
        <v>#REF!</v>
      </c>
      <c r="AB558" s="27" t="e">
        <f>#REF!/1000</f>
        <v>#REF!</v>
      </c>
      <c r="AC558" s="27" t="e">
        <f>#REF!/1000</f>
        <v>#REF!</v>
      </c>
      <c r="AE558" s="18" t="e">
        <f>#REF!/1000</f>
        <v>#REF!</v>
      </c>
      <c r="AF558" s="18" t="e">
        <f>#REF!/1000</f>
        <v>#REF!</v>
      </c>
      <c r="AG558" s="18" t="e">
        <f>#REF!/1000</f>
        <v>#REF!</v>
      </c>
      <c r="AH558" s="18" t="e">
        <f>#REF!/1000</f>
        <v>#REF!</v>
      </c>
    </row>
    <row r="559" spans="1:34" s="28" customFormat="1">
      <c r="A559" s="19" t="s">
        <v>505</v>
      </c>
      <c r="B559" s="19">
        <v>422</v>
      </c>
      <c r="C559" s="19">
        <v>3340</v>
      </c>
      <c r="D559" s="19">
        <v>100</v>
      </c>
      <c r="E559" s="19" t="s">
        <v>323</v>
      </c>
      <c r="F559" s="20">
        <v>0</v>
      </c>
      <c r="G559" s="20">
        <v>20000</v>
      </c>
      <c r="H559" s="21">
        <v>20</v>
      </c>
      <c r="I559" s="22">
        <v>2</v>
      </c>
      <c r="J559" s="22" t="s">
        <v>407</v>
      </c>
      <c r="K559" s="23">
        <v>41838</v>
      </c>
      <c r="L559" s="24" t="s">
        <v>409</v>
      </c>
      <c r="M559" s="39">
        <v>3.2565400000000002</v>
      </c>
      <c r="N559" s="47">
        <v>3.8080099999999999</v>
      </c>
      <c r="O559" s="47">
        <v>1.26902</v>
      </c>
      <c r="P559" s="47">
        <v>982.11</v>
      </c>
      <c r="Q559" s="47">
        <v>29.86</v>
      </c>
      <c r="R559" s="29">
        <f t="shared" si="32"/>
        <v>1.4243428571428569</v>
      </c>
      <c r="S559" s="47">
        <v>267.86</v>
      </c>
      <c r="T559" s="47">
        <f t="shared" si="33"/>
        <v>0.38265714285714286</v>
      </c>
      <c r="U559" s="47">
        <v>30</v>
      </c>
      <c r="V559" s="29">
        <f t="shared" si="34"/>
        <v>4.2857142857142858E-2</v>
      </c>
      <c r="W559" s="47">
        <v>0</v>
      </c>
      <c r="X559" s="29">
        <f t="shared" si="35"/>
        <v>0</v>
      </c>
      <c r="Y559" s="26"/>
      <c r="Z559" s="27" t="e">
        <f>#REF!/1000</f>
        <v>#REF!</v>
      </c>
      <c r="AA559" s="27" t="e">
        <f>#REF!/1000</f>
        <v>#REF!</v>
      </c>
      <c r="AB559" s="27" t="e">
        <f>#REF!/1000</f>
        <v>#REF!</v>
      </c>
      <c r="AC559" s="27" t="e">
        <f>#REF!/1000</f>
        <v>#REF!</v>
      </c>
      <c r="AE559" s="18" t="e">
        <f>#REF!/1000</f>
        <v>#REF!</v>
      </c>
      <c r="AF559" s="18" t="e">
        <f>#REF!/1000</f>
        <v>#REF!</v>
      </c>
      <c r="AG559" s="18" t="e">
        <f>#REF!/1000</f>
        <v>#REF!</v>
      </c>
      <c r="AH559" s="18" t="e">
        <f>#REF!/1000</f>
        <v>#REF!</v>
      </c>
    </row>
    <row r="560" spans="1:34" s="28" customFormat="1">
      <c r="A560" s="19" t="s">
        <v>505</v>
      </c>
      <c r="B560" s="19">
        <v>422</v>
      </c>
      <c r="C560" s="19">
        <v>3702</v>
      </c>
      <c r="D560" s="19">
        <v>402</v>
      </c>
      <c r="E560" s="19" t="s">
        <v>324</v>
      </c>
      <c r="F560" s="20">
        <v>72670</v>
      </c>
      <c r="G560" s="20">
        <v>71580</v>
      </c>
      <c r="H560" s="21">
        <v>1.0900000000000001</v>
      </c>
      <c r="I560" s="22">
        <v>2</v>
      </c>
      <c r="J560" s="22" t="s">
        <v>408</v>
      </c>
      <c r="K560" s="23">
        <v>41837</v>
      </c>
      <c r="L560" s="24" t="s">
        <v>409</v>
      </c>
      <c r="M560" s="39">
        <v>4.9553099999999999</v>
      </c>
      <c r="N560" s="47">
        <v>3.0228100000000002</v>
      </c>
      <c r="O560" s="47">
        <v>1.2037500000000001</v>
      </c>
      <c r="P560" s="47">
        <v>0</v>
      </c>
      <c r="Q560" s="47">
        <v>5.16</v>
      </c>
      <c r="R560" s="29">
        <f t="shared" si="32"/>
        <v>6.7627785058977707E-2</v>
      </c>
      <c r="S560" s="47">
        <v>0.3</v>
      </c>
      <c r="T560" s="47">
        <f t="shared" si="33"/>
        <v>7.8636959370904317E-3</v>
      </c>
      <c r="U560" s="47">
        <v>0</v>
      </c>
      <c r="V560" s="29">
        <f t="shared" si="34"/>
        <v>0</v>
      </c>
      <c r="W560" s="47">
        <v>0</v>
      </c>
      <c r="X560" s="29">
        <f t="shared" si="35"/>
        <v>0</v>
      </c>
      <c r="Y560" s="26"/>
      <c r="Z560" s="27" t="e">
        <f>#REF!/1000</f>
        <v>#REF!</v>
      </c>
      <c r="AA560" s="27" t="e">
        <f>#REF!/1000</f>
        <v>#REF!</v>
      </c>
      <c r="AB560" s="27" t="e">
        <f>#REF!/1000</f>
        <v>#REF!</v>
      </c>
      <c r="AC560" s="27" t="e">
        <f>#REF!/1000</f>
        <v>#REF!</v>
      </c>
      <c r="AE560" s="18" t="e">
        <f>#REF!/1000</f>
        <v>#REF!</v>
      </c>
      <c r="AF560" s="18" t="e">
        <f>#REF!/1000</f>
        <v>#REF!</v>
      </c>
      <c r="AG560" s="18" t="e">
        <f>#REF!/1000</f>
        <v>#REF!</v>
      </c>
      <c r="AH560" s="18" t="e">
        <f>#REF!/1000</f>
        <v>#REF!</v>
      </c>
    </row>
    <row r="561" spans="1:34" s="17" customFormat="1">
      <c r="A561" s="7" t="s">
        <v>448</v>
      </c>
      <c r="B561" s="7">
        <v>423</v>
      </c>
      <c r="C561" s="7">
        <v>3</v>
      </c>
      <c r="D561" s="7">
        <v>601</v>
      </c>
      <c r="E561" s="7" t="s">
        <v>325</v>
      </c>
      <c r="F561" s="8">
        <v>276700</v>
      </c>
      <c r="G561" s="8">
        <v>312000</v>
      </c>
      <c r="H561" s="9">
        <v>35.299999999999997</v>
      </c>
      <c r="I561" s="10">
        <v>4</v>
      </c>
      <c r="J561" s="10" t="s">
        <v>405</v>
      </c>
      <c r="K561" s="11">
        <v>41845</v>
      </c>
      <c r="L561" s="12" t="s">
        <v>409</v>
      </c>
      <c r="M561" s="34">
        <v>3.10819</v>
      </c>
      <c r="N561" s="29">
        <v>6.3271499999999996</v>
      </c>
      <c r="O561" s="29">
        <v>0.995</v>
      </c>
      <c r="P561" s="29">
        <v>84.58</v>
      </c>
      <c r="Q561" s="29">
        <v>0</v>
      </c>
      <c r="R561" s="29">
        <f t="shared" si="32"/>
        <v>6.8458114123836511E-2</v>
      </c>
      <c r="S561" s="29">
        <v>564.27</v>
      </c>
      <c r="T561" s="29">
        <f t="shared" si="33"/>
        <v>0.45671388101983007</v>
      </c>
      <c r="U561" s="29">
        <v>5988</v>
      </c>
      <c r="V561" s="29">
        <f t="shared" si="34"/>
        <v>4.8466208012950229</v>
      </c>
      <c r="W561" s="29">
        <v>0</v>
      </c>
      <c r="X561" s="29">
        <f t="shared" si="35"/>
        <v>0</v>
      </c>
      <c r="Y561" s="15"/>
      <c r="Z561" s="16" t="e">
        <f>#REF!/1000</f>
        <v>#REF!</v>
      </c>
      <c r="AA561" s="16" t="e">
        <f>#REF!/1000</f>
        <v>#REF!</v>
      </c>
      <c r="AB561" s="16" t="e">
        <f>#REF!/1000</f>
        <v>#REF!</v>
      </c>
      <c r="AC561" s="16" t="e">
        <f>#REF!/1000</f>
        <v>#REF!</v>
      </c>
      <c r="AE561" s="18" t="e">
        <f>#REF!/1000</f>
        <v>#REF!</v>
      </c>
      <c r="AF561" s="18" t="e">
        <f>#REF!/1000</f>
        <v>#REF!</v>
      </c>
      <c r="AG561" s="18" t="e">
        <f>#REF!/1000</f>
        <v>#REF!</v>
      </c>
      <c r="AH561" s="18" t="e">
        <f>#REF!/1000</f>
        <v>#REF!</v>
      </c>
    </row>
    <row r="562" spans="1:34" s="17" customFormat="1">
      <c r="A562" s="7" t="s">
        <v>448</v>
      </c>
      <c r="B562" s="7">
        <v>423</v>
      </c>
      <c r="C562" s="7">
        <v>3</v>
      </c>
      <c r="D562" s="7">
        <v>601</v>
      </c>
      <c r="E562" s="7" t="s">
        <v>325</v>
      </c>
      <c r="F562" s="8">
        <v>312000</v>
      </c>
      <c r="G562" s="8">
        <v>276700</v>
      </c>
      <c r="H562" s="9">
        <v>35.299999999999997</v>
      </c>
      <c r="I562" s="10">
        <v>4</v>
      </c>
      <c r="J562" s="10" t="s">
        <v>406</v>
      </c>
      <c r="K562" s="11">
        <v>41845</v>
      </c>
      <c r="L562" s="12" t="s">
        <v>409</v>
      </c>
      <c r="M562" s="34">
        <v>2.95296</v>
      </c>
      <c r="N562" s="29">
        <v>5.3486399999999996</v>
      </c>
      <c r="O562" s="29">
        <v>1.1730400000000001</v>
      </c>
      <c r="P562" s="29">
        <v>534.61</v>
      </c>
      <c r="Q562" s="29">
        <v>0</v>
      </c>
      <c r="R562" s="29">
        <f t="shared" si="32"/>
        <v>0.43270740590853912</v>
      </c>
      <c r="S562" s="29">
        <v>573.1</v>
      </c>
      <c r="T562" s="29">
        <f t="shared" si="33"/>
        <v>0.4638607851072441</v>
      </c>
      <c r="U562" s="29">
        <v>1529</v>
      </c>
      <c r="V562" s="29">
        <f t="shared" si="34"/>
        <v>1.2375556454876571</v>
      </c>
      <c r="W562" s="29">
        <v>2</v>
      </c>
      <c r="X562" s="29">
        <f t="shared" si="35"/>
        <v>1.6187778227438284E-3</v>
      </c>
      <c r="Y562" s="15"/>
      <c r="Z562" s="16" t="e">
        <f>#REF!/1000</f>
        <v>#REF!</v>
      </c>
      <c r="AA562" s="16" t="e">
        <f>#REF!/1000</f>
        <v>#REF!</v>
      </c>
      <c r="AB562" s="16" t="e">
        <f>#REF!/1000</f>
        <v>#REF!</v>
      </c>
      <c r="AC562" s="16" t="e">
        <f>#REF!/1000</f>
        <v>#REF!</v>
      </c>
      <c r="AE562" s="18" t="e">
        <f>#REF!/1000</f>
        <v>#REF!</v>
      </c>
      <c r="AF562" s="18" t="e">
        <f>#REF!/1000</f>
        <v>#REF!</v>
      </c>
      <c r="AG562" s="18" t="e">
        <f>#REF!/1000</f>
        <v>#REF!</v>
      </c>
      <c r="AH562" s="18" t="e">
        <f>#REF!/1000</f>
        <v>#REF!</v>
      </c>
    </row>
    <row r="563" spans="1:34" s="17" customFormat="1">
      <c r="A563" s="7" t="s">
        <v>448</v>
      </c>
      <c r="B563" s="7">
        <v>423</v>
      </c>
      <c r="C563" s="7">
        <v>3</v>
      </c>
      <c r="D563" s="7">
        <v>602</v>
      </c>
      <c r="E563" s="7" t="s">
        <v>326</v>
      </c>
      <c r="F563" s="8">
        <v>312000</v>
      </c>
      <c r="G563" s="8">
        <v>327000</v>
      </c>
      <c r="H563" s="9">
        <v>15</v>
      </c>
      <c r="I563" s="10">
        <v>4</v>
      </c>
      <c r="J563" s="10" t="s">
        <v>405</v>
      </c>
      <c r="K563" s="11">
        <v>41845</v>
      </c>
      <c r="L563" s="12" t="s">
        <v>409</v>
      </c>
      <c r="M563" s="34">
        <v>2.6060699999999999</v>
      </c>
      <c r="N563" s="29">
        <v>3.9247899999999998</v>
      </c>
      <c r="O563" s="29">
        <v>1.16862</v>
      </c>
      <c r="P563" s="29">
        <v>27.71</v>
      </c>
      <c r="Q563" s="29">
        <v>0</v>
      </c>
      <c r="R563" s="29">
        <f t="shared" si="32"/>
        <v>5.278095238095238E-2</v>
      </c>
      <c r="S563" s="29">
        <v>221.44</v>
      </c>
      <c r="T563" s="29">
        <f t="shared" si="33"/>
        <v>0.42179047619047622</v>
      </c>
      <c r="U563" s="29">
        <v>1232</v>
      </c>
      <c r="V563" s="29">
        <f t="shared" si="34"/>
        <v>2.3466666666666667</v>
      </c>
      <c r="W563" s="29">
        <v>0</v>
      </c>
      <c r="X563" s="29">
        <f t="shared" si="35"/>
        <v>0</v>
      </c>
      <c r="Y563" s="15"/>
      <c r="Z563" s="16" t="e">
        <f>#REF!/1000</f>
        <v>#REF!</v>
      </c>
      <c r="AA563" s="16" t="e">
        <f>#REF!/1000</f>
        <v>#REF!</v>
      </c>
      <c r="AB563" s="16" t="e">
        <f>#REF!/1000</f>
        <v>#REF!</v>
      </c>
      <c r="AC563" s="16" t="e">
        <f>#REF!/1000</f>
        <v>#REF!</v>
      </c>
      <c r="AE563" s="18" t="e">
        <f>#REF!/1000</f>
        <v>#REF!</v>
      </c>
      <c r="AF563" s="18" t="e">
        <f>#REF!/1000</f>
        <v>#REF!</v>
      </c>
      <c r="AG563" s="18" t="e">
        <f>#REF!/1000</f>
        <v>#REF!</v>
      </c>
      <c r="AH563" s="18" t="e">
        <f>#REF!/1000</f>
        <v>#REF!</v>
      </c>
    </row>
    <row r="564" spans="1:34" s="17" customFormat="1">
      <c r="A564" s="7" t="s">
        <v>448</v>
      </c>
      <c r="B564" s="7">
        <v>423</v>
      </c>
      <c r="C564" s="7">
        <v>3</v>
      </c>
      <c r="D564" s="7">
        <v>602</v>
      </c>
      <c r="E564" s="7" t="s">
        <v>326</v>
      </c>
      <c r="F564" s="8">
        <v>327000</v>
      </c>
      <c r="G564" s="8">
        <v>312000</v>
      </c>
      <c r="H564" s="9">
        <v>15</v>
      </c>
      <c r="I564" s="10">
        <v>4</v>
      </c>
      <c r="J564" s="10" t="s">
        <v>406</v>
      </c>
      <c r="K564" s="11">
        <v>41845</v>
      </c>
      <c r="L564" s="12" t="s">
        <v>409</v>
      </c>
      <c r="M564" s="34">
        <v>3.1775199999999999</v>
      </c>
      <c r="N564" s="29">
        <v>5.2405799999999996</v>
      </c>
      <c r="O564" s="29">
        <v>1.2577199999999999</v>
      </c>
      <c r="P564" s="29">
        <v>371.95</v>
      </c>
      <c r="Q564" s="29">
        <v>12.32</v>
      </c>
      <c r="R564" s="29">
        <f t="shared" si="32"/>
        <v>0.72020952380952385</v>
      </c>
      <c r="S564" s="29">
        <v>564.58000000000004</v>
      </c>
      <c r="T564" s="29">
        <f t="shared" si="33"/>
        <v>1.0753904761904762</v>
      </c>
      <c r="U564" s="29">
        <v>2470</v>
      </c>
      <c r="V564" s="29">
        <f t="shared" si="34"/>
        <v>4.7047619047619049</v>
      </c>
      <c r="W564" s="29">
        <v>11</v>
      </c>
      <c r="X564" s="29">
        <f t="shared" si="35"/>
        <v>2.0952380952380951E-2</v>
      </c>
      <c r="Y564" s="15"/>
      <c r="Z564" s="16" t="e">
        <f>#REF!/1000</f>
        <v>#REF!</v>
      </c>
      <c r="AA564" s="16" t="e">
        <f>#REF!/1000</f>
        <v>#REF!</v>
      </c>
      <c r="AB564" s="16" t="e">
        <f>#REF!/1000</f>
        <v>#REF!</v>
      </c>
      <c r="AC564" s="16" t="e">
        <f>#REF!/1000</f>
        <v>#REF!</v>
      </c>
      <c r="AE564" s="18" t="e">
        <f>#REF!/1000</f>
        <v>#REF!</v>
      </c>
      <c r="AF564" s="18" t="e">
        <f>#REF!/1000</f>
        <v>#REF!</v>
      </c>
      <c r="AG564" s="18" t="e">
        <f>#REF!/1000</f>
        <v>#REF!</v>
      </c>
      <c r="AH564" s="18" t="e">
        <f>#REF!/1000</f>
        <v>#REF!</v>
      </c>
    </row>
    <row r="565" spans="1:34" s="17" customFormat="1">
      <c r="A565" s="7" t="s">
        <v>448</v>
      </c>
      <c r="B565" s="7">
        <v>423</v>
      </c>
      <c r="C565" s="7">
        <v>3</v>
      </c>
      <c r="D565" s="7">
        <v>603</v>
      </c>
      <c r="E565" s="7" t="s">
        <v>327</v>
      </c>
      <c r="F565" s="8">
        <v>327000</v>
      </c>
      <c r="G565" s="8">
        <v>348500</v>
      </c>
      <c r="H565" s="9">
        <v>21.5</v>
      </c>
      <c r="I565" s="10">
        <v>4</v>
      </c>
      <c r="J565" s="10" t="s">
        <v>405</v>
      </c>
      <c r="K565" s="11">
        <v>41845</v>
      </c>
      <c r="L565" s="12" t="s">
        <v>409</v>
      </c>
      <c r="M565" s="34">
        <v>2.35622</v>
      </c>
      <c r="N565" s="29">
        <v>5.7829899999999999</v>
      </c>
      <c r="O565" s="29">
        <v>1.24448</v>
      </c>
      <c r="P565" s="29">
        <v>15.39</v>
      </c>
      <c r="Q565" s="29">
        <v>14.6</v>
      </c>
      <c r="R565" s="29">
        <f t="shared" si="32"/>
        <v>3.0152823920265782E-2</v>
      </c>
      <c r="S565" s="29">
        <v>49.14</v>
      </c>
      <c r="T565" s="29">
        <f t="shared" si="33"/>
        <v>6.5302325581395357E-2</v>
      </c>
      <c r="U565" s="29">
        <v>657</v>
      </c>
      <c r="V565" s="29">
        <f t="shared" si="34"/>
        <v>0.87308970099667771</v>
      </c>
      <c r="W565" s="29">
        <v>2</v>
      </c>
      <c r="X565" s="29">
        <f t="shared" si="35"/>
        <v>2.6578073089700998E-3</v>
      </c>
      <c r="Y565" s="15"/>
      <c r="Z565" s="16" t="e">
        <f>#REF!/1000</f>
        <v>#REF!</v>
      </c>
      <c r="AA565" s="16" t="e">
        <f>#REF!/1000</f>
        <v>#REF!</v>
      </c>
      <c r="AB565" s="16" t="e">
        <f>#REF!/1000</f>
        <v>#REF!</v>
      </c>
      <c r="AC565" s="16" t="e">
        <f>#REF!/1000</f>
        <v>#REF!</v>
      </c>
      <c r="AE565" s="18" t="e">
        <f>#REF!/1000</f>
        <v>#REF!</v>
      </c>
      <c r="AF565" s="18" t="e">
        <f>#REF!/1000</f>
        <v>#REF!</v>
      </c>
      <c r="AG565" s="18" t="e">
        <f>#REF!/1000</f>
        <v>#REF!</v>
      </c>
      <c r="AH565" s="18" t="e">
        <f>#REF!/1000</f>
        <v>#REF!</v>
      </c>
    </row>
    <row r="566" spans="1:34" s="17" customFormat="1">
      <c r="A566" s="7" t="s">
        <v>448</v>
      </c>
      <c r="B566" s="7">
        <v>423</v>
      </c>
      <c r="C566" s="7">
        <v>3</v>
      </c>
      <c r="D566" s="7">
        <v>603</v>
      </c>
      <c r="E566" s="7" t="s">
        <v>327</v>
      </c>
      <c r="F566" s="8">
        <v>348500</v>
      </c>
      <c r="G566" s="8">
        <v>327000</v>
      </c>
      <c r="H566" s="9">
        <v>21.5</v>
      </c>
      <c r="I566" s="10">
        <v>4</v>
      </c>
      <c r="J566" s="10" t="s">
        <v>406</v>
      </c>
      <c r="K566" s="11">
        <v>41845</v>
      </c>
      <c r="L566" s="12" t="s">
        <v>409</v>
      </c>
      <c r="M566" s="34">
        <v>2.6521599999999999</v>
      </c>
      <c r="N566" s="29">
        <v>5.5819200000000002</v>
      </c>
      <c r="O566" s="29">
        <v>1.2936700000000001</v>
      </c>
      <c r="P566" s="29">
        <v>328.52</v>
      </c>
      <c r="Q566" s="29">
        <v>64.34</v>
      </c>
      <c r="R566" s="29">
        <f t="shared" si="32"/>
        <v>0.47932225913621268</v>
      </c>
      <c r="S566" s="29">
        <v>511.73</v>
      </c>
      <c r="T566" s="29">
        <f t="shared" si="33"/>
        <v>0.6800398671096346</v>
      </c>
      <c r="U566" s="29">
        <v>1172</v>
      </c>
      <c r="V566" s="29">
        <f t="shared" si="34"/>
        <v>1.5574750830564783</v>
      </c>
      <c r="W566" s="29">
        <v>8</v>
      </c>
      <c r="X566" s="29">
        <f t="shared" si="35"/>
        <v>1.0631229235880399E-2</v>
      </c>
      <c r="Y566" s="15"/>
      <c r="Z566" s="16" t="e">
        <f>#REF!/1000</f>
        <v>#REF!</v>
      </c>
      <c r="AA566" s="16" t="e">
        <f>#REF!/1000</f>
        <v>#REF!</v>
      </c>
      <c r="AB566" s="16" t="e">
        <f>#REF!/1000</f>
        <v>#REF!</v>
      </c>
      <c r="AC566" s="16" t="e">
        <f>#REF!/1000</f>
        <v>#REF!</v>
      </c>
      <c r="AE566" s="18" t="e">
        <f>#REF!/1000</f>
        <v>#REF!</v>
      </c>
      <c r="AF566" s="18" t="e">
        <f>#REF!/1000</f>
        <v>#REF!</v>
      </c>
      <c r="AG566" s="18" t="e">
        <f>#REF!/1000</f>
        <v>#REF!</v>
      </c>
      <c r="AH566" s="18" t="e">
        <f>#REF!/1000</f>
        <v>#REF!</v>
      </c>
    </row>
    <row r="567" spans="1:34" s="17" customFormat="1">
      <c r="A567" s="7" t="s">
        <v>448</v>
      </c>
      <c r="B567" s="7">
        <v>423</v>
      </c>
      <c r="C567" s="7">
        <v>316</v>
      </c>
      <c r="D567" s="7">
        <v>100</v>
      </c>
      <c r="E567" s="7" t="s">
        <v>328</v>
      </c>
      <c r="F567" s="8">
        <v>6116</v>
      </c>
      <c r="G567" s="8">
        <v>0</v>
      </c>
      <c r="H567" s="9">
        <v>6.1159999999999997</v>
      </c>
      <c r="I567" s="10">
        <v>4</v>
      </c>
      <c r="J567" s="10" t="s">
        <v>406</v>
      </c>
      <c r="K567" s="11">
        <v>41845</v>
      </c>
      <c r="L567" s="12" t="s">
        <v>409</v>
      </c>
      <c r="M567" s="34">
        <v>2.1309900000000002</v>
      </c>
      <c r="N567" s="29">
        <v>3.1192099999999998</v>
      </c>
      <c r="O567" s="29">
        <v>0.96785100000000002</v>
      </c>
      <c r="P567" s="29">
        <v>0</v>
      </c>
      <c r="Q567" s="29">
        <v>116.73</v>
      </c>
      <c r="R567" s="29">
        <f t="shared" si="32"/>
        <v>0.27265719891619172</v>
      </c>
      <c r="S567" s="29">
        <v>36.76</v>
      </c>
      <c r="T567" s="29">
        <f t="shared" si="33"/>
        <v>0.17172755302251705</v>
      </c>
      <c r="U567" s="29">
        <v>1</v>
      </c>
      <c r="V567" s="29">
        <f t="shared" si="34"/>
        <v>4.6715874054003544E-3</v>
      </c>
      <c r="W567" s="29">
        <v>0</v>
      </c>
      <c r="X567" s="29">
        <f t="shared" si="35"/>
        <v>0</v>
      </c>
      <c r="Y567" s="15"/>
      <c r="Z567" s="16" t="e">
        <f>#REF!/1000</f>
        <v>#REF!</v>
      </c>
      <c r="AA567" s="16" t="e">
        <f>#REF!/1000</f>
        <v>#REF!</v>
      </c>
      <c r="AB567" s="16" t="e">
        <f>#REF!/1000</f>
        <v>#REF!</v>
      </c>
      <c r="AC567" s="16" t="e">
        <f>#REF!/1000</f>
        <v>#REF!</v>
      </c>
      <c r="AE567" s="18" t="e">
        <f>#REF!/1000</f>
        <v>#REF!</v>
      </c>
      <c r="AF567" s="18" t="e">
        <f>#REF!/1000</f>
        <v>#REF!</v>
      </c>
      <c r="AG567" s="18" t="e">
        <f>#REF!/1000</f>
        <v>#REF!</v>
      </c>
      <c r="AH567" s="18" t="e">
        <f>#REF!/1000</f>
        <v>#REF!</v>
      </c>
    </row>
    <row r="568" spans="1:34" s="17" customFormat="1">
      <c r="A568" s="7" t="s">
        <v>448</v>
      </c>
      <c r="B568" s="7">
        <v>423</v>
      </c>
      <c r="C568" s="7">
        <v>316</v>
      </c>
      <c r="D568" s="7">
        <v>100</v>
      </c>
      <c r="E568" s="7" t="s">
        <v>328</v>
      </c>
      <c r="F568" s="8">
        <v>0</v>
      </c>
      <c r="G568" s="8">
        <v>6116</v>
      </c>
      <c r="H568" s="9">
        <v>6.1159999999999997</v>
      </c>
      <c r="I568" s="10">
        <v>4</v>
      </c>
      <c r="J568" s="10" t="s">
        <v>405</v>
      </c>
      <c r="K568" s="11">
        <v>41845</v>
      </c>
      <c r="L568" s="12" t="s">
        <v>409</v>
      </c>
      <c r="M568" s="34">
        <v>2.4234</v>
      </c>
      <c r="N568" s="29">
        <v>3.20139</v>
      </c>
      <c r="O568" s="29">
        <v>0.99361299999999997</v>
      </c>
      <c r="P568" s="29">
        <v>2.2999999999999998</v>
      </c>
      <c r="Q568" s="29">
        <v>4.04</v>
      </c>
      <c r="R568" s="29">
        <f t="shared" si="32"/>
        <v>2.0181257591329535E-2</v>
      </c>
      <c r="S568" s="29">
        <v>3.21</v>
      </c>
      <c r="T568" s="29">
        <f t="shared" si="33"/>
        <v>1.4995795571335138E-2</v>
      </c>
      <c r="U568" s="29">
        <v>0</v>
      </c>
      <c r="V568" s="29">
        <f t="shared" si="34"/>
        <v>0</v>
      </c>
      <c r="W568" s="29">
        <v>0</v>
      </c>
      <c r="X568" s="29">
        <f t="shared" si="35"/>
        <v>0</v>
      </c>
      <c r="Y568" s="15"/>
      <c r="Z568" s="16" t="e">
        <f>#REF!/1000</f>
        <v>#REF!</v>
      </c>
      <c r="AA568" s="16" t="e">
        <f>#REF!/1000</f>
        <v>#REF!</v>
      </c>
      <c r="AB568" s="16" t="e">
        <f>#REF!/1000</f>
        <v>#REF!</v>
      </c>
      <c r="AC568" s="16" t="e">
        <f>#REF!/1000</f>
        <v>#REF!</v>
      </c>
      <c r="AE568" s="18" t="e">
        <f>#REF!/1000</f>
        <v>#REF!</v>
      </c>
      <c r="AF568" s="18" t="e">
        <f>#REF!/1000</f>
        <v>#REF!</v>
      </c>
      <c r="AG568" s="18" t="e">
        <f>#REF!/1000</f>
        <v>#REF!</v>
      </c>
      <c r="AH568" s="18" t="e">
        <f>#REF!/1000</f>
        <v>#REF!</v>
      </c>
    </row>
    <row r="569" spans="1:34" s="28" customFormat="1">
      <c r="A569" s="19" t="s">
        <v>449</v>
      </c>
      <c r="B569" s="19">
        <v>425</v>
      </c>
      <c r="C569" s="19">
        <v>3</v>
      </c>
      <c r="D569" s="19">
        <v>701</v>
      </c>
      <c r="E569" s="19" t="s">
        <v>329</v>
      </c>
      <c r="F569" s="20">
        <v>375533</v>
      </c>
      <c r="G569" s="20">
        <v>348500</v>
      </c>
      <c r="H569" s="21">
        <v>27.033000000000001</v>
      </c>
      <c r="I569" s="22">
        <v>4</v>
      </c>
      <c r="J569" s="22" t="s">
        <v>406</v>
      </c>
      <c r="K569" s="23">
        <v>41848</v>
      </c>
      <c r="L569" s="24" t="s">
        <v>409</v>
      </c>
      <c r="M569" s="39">
        <v>2.3980399999999999</v>
      </c>
      <c r="N569" s="47">
        <v>6.0411900000000003</v>
      </c>
      <c r="O569" s="47">
        <v>1.34199</v>
      </c>
      <c r="P569" s="47">
        <v>100.78</v>
      </c>
      <c r="Q569" s="47">
        <v>17.600000000000001</v>
      </c>
      <c r="R569" s="29">
        <f t="shared" si="32"/>
        <v>0.1158161189234322</v>
      </c>
      <c r="S569" s="47">
        <v>217.02</v>
      </c>
      <c r="T569" s="47">
        <f t="shared" si="33"/>
        <v>0.22937045198725367</v>
      </c>
      <c r="U569" s="47">
        <v>1755</v>
      </c>
      <c r="V569" s="29">
        <f t="shared" si="34"/>
        <v>1.8548757867368453</v>
      </c>
      <c r="W569" s="47">
        <v>0</v>
      </c>
      <c r="X569" s="29">
        <f t="shared" si="35"/>
        <v>0</v>
      </c>
      <c r="Y569" s="26"/>
      <c r="Z569" s="27" t="e">
        <f>#REF!/1000</f>
        <v>#REF!</v>
      </c>
      <c r="AA569" s="27" t="e">
        <f>#REF!/1000</f>
        <v>#REF!</v>
      </c>
      <c r="AB569" s="27" t="e">
        <f>#REF!/1000</f>
        <v>#REF!</v>
      </c>
      <c r="AC569" s="27" t="e">
        <f>#REF!/1000</f>
        <v>#REF!</v>
      </c>
      <c r="AE569" s="18" t="e">
        <f>#REF!/1000</f>
        <v>#REF!</v>
      </c>
      <c r="AF569" s="18" t="e">
        <f>#REF!/1000</f>
        <v>#REF!</v>
      </c>
      <c r="AG569" s="18" t="e">
        <f>#REF!/1000</f>
        <v>#REF!</v>
      </c>
      <c r="AH569" s="18" t="e">
        <f>#REF!/1000</f>
        <v>#REF!</v>
      </c>
    </row>
    <row r="570" spans="1:34" s="28" customFormat="1">
      <c r="A570" s="19" t="s">
        <v>449</v>
      </c>
      <c r="B570" s="19">
        <v>425</v>
      </c>
      <c r="C570" s="19">
        <v>3</v>
      </c>
      <c r="D570" s="19">
        <v>701</v>
      </c>
      <c r="E570" s="19" t="s">
        <v>329</v>
      </c>
      <c r="F570" s="20">
        <v>348500</v>
      </c>
      <c r="G570" s="20">
        <v>375533</v>
      </c>
      <c r="H570" s="21">
        <v>27.033000000000001</v>
      </c>
      <c r="I570" s="22">
        <v>4</v>
      </c>
      <c r="J570" s="22" t="s">
        <v>405</v>
      </c>
      <c r="K570" s="23">
        <v>41848</v>
      </c>
      <c r="L570" s="24" t="s">
        <v>409</v>
      </c>
      <c r="M570" s="39">
        <v>2.40598</v>
      </c>
      <c r="N570" s="47">
        <v>5.4594800000000001</v>
      </c>
      <c r="O570" s="47">
        <v>1.2744599999999999</v>
      </c>
      <c r="P570" s="47">
        <v>16.57</v>
      </c>
      <c r="Q570" s="47">
        <v>6.29</v>
      </c>
      <c r="R570" s="29">
        <f t="shared" si="32"/>
        <v>2.0836966458983992E-2</v>
      </c>
      <c r="S570" s="47">
        <v>46.71</v>
      </c>
      <c r="T570" s="47">
        <f t="shared" si="33"/>
        <v>4.9368232477765277E-2</v>
      </c>
      <c r="U570" s="47">
        <v>595</v>
      </c>
      <c r="V570" s="29">
        <f t="shared" si="34"/>
        <v>0.62886102171420122</v>
      </c>
      <c r="W570" s="47">
        <v>1</v>
      </c>
      <c r="X570" s="29">
        <f t="shared" si="35"/>
        <v>1.0569092801919347E-3</v>
      </c>
      <c r="Y570" s="26"/>
      <c r="Z570" s="27" t="e">
        <f>#REF!/1000</f>
        <v>#REF!</v>
      </c>
      <c r="AA570" s="27" t="e">
        <f>#REF!/1000</f>
        <v>#REF!</v>
      </c>
      <c r="AB570" s="27" t="e">
        <f>#REF!/1000</f>
        <v>#REF!</v>
      </c>
      <c r="AC570" s="27" t="e">
        <f>#REF!/1000</f>
        <v>#REF!</v>
      </c>
      <c r="AE570" s="18" t="e">
        <f>#REF!/1000</f>
        <v>#REF!</v>
      </c>
      <c r="AF570" s="18" t="e">
        <f>#REF!/1000</f>
        <v>#REF!</v>
      </c>
      <c r="AG570" s="18" t="e">
        <f>#REF!/1000</f>
        <v>#REF!</v>
      </c>
      <c r="AH570" s="18" t="e">
        <f>#REF!/1000</f>
        <v>#REF!</v>
      </c>
    </row>
    <row r="571" spans="1:34" s="28" customFormat="1">
      <c r="A571" s="19" t="s">
        <v>449</v>
      </c>
      <c r="B571" s="19">
        <v>425</v>
      </c>
      <c r="C571" s="19">
        <v>3</v>
      </c>
      <c r="D571" s="19">
        <v>702</v>
      </c>
      <c r="E571" s="19" t="s">
        <v>330</v>
      </c>
      <c r="F571" s="20">
        <v>383000</v>
      </c>
      <c r="G571" s="20">
        <v>375533</v>
      </c>
      <c r="H571" s="21">
        <v>7.4669999999999996</v>
      </c>
      <c r="I571" s="22">
        <v>4</v>
      </c>
      <c r="J571" s="22" t="s">
        <v>406</v>
      </c>
      <c r="K571" s="23">
        <v>41848</v>
      </c>
      <c r="L571" s="24" t="s">
        <v>409</v>
      </c>
      <c r="M571" s="39">
        <v>2.3733</v>
      </c>
      <c r="N571" s="47">
        <v>5.0787300000000002</v>
      </c>
      <c r="O571" s="47">
        <v>1.3582700000000001</v>
      </c>
      <c r="P571" s="47">
        <v>2.27</v>
      </c>
      <c r="Q571" s="47">
        <v>3.6</v>
      </c>
      <c r="R571" s="29">
        <f t="shared" si="32"/>
        <v>1.5573284355927988E-2</v>
      </c>
      <c r="S571" s="47">
        <v>10.1</v>
      </c>
      <c r="T571" s="47">
        <f t="shared" si="33"/>
        <v>3.8646233905374118E-2</v>
      </c>
      <c r="U571" s="47">
        <v>11</v>
      </c>
      <c r="V571" s="29">
        <f t="shared" si="34"/>
        <v>4.2089957718724293E-2</v>
      </c>
      <c r="W571" s="47">
        <v>0</v>
      </c>
      <c r="X571" s="29">
        <f t="shared" si="35"/>
        <v>0</v>
      </c>
      <c r="Y571" s="26"/>
      <c r="Z571" s="27" t="e">
        <f>#REF!/1000</f>
        <v>#REF!</v>
      </c>
      <c r="AA571" s="27" t="e">
        <f>#REF!/1000</f>
        <v>#REF!</v>
      </c>
      <c r="AB571" s="27" t="e">
        <f>#REF!/1000</f>
        <v>#REF!</v>
      </c>
      <c r="AC571" s="27" t="e">
        <f>#REF!/1000</f>
        <v>#REF!</v>
      </c>
      <c r="AE571" s="18" t="e">
        <f>#REF!/1000</f>
        <v>#REF!</v>
      </c>
      <c r="AF571" s="18" t="e">
        <f>#REF!/1000</f>
        <v>#REF!</v>
      </c>
      <c r="AG571" s="18" t="e">
        <f>#REF!/1000</f>
        <v>#REF!</v>
      </c>
      <c r="AH571" s="18" t="e">
        <f>#REF!/1000</f>
        <v>#REF!</v>
      </c>
    </row>
    <row r="572" spans="1:34" s="28" customFormat="1">
      <c r="A572" s="19" t="s">
        <v>449</v>
      </c>
      <c r="B572" s="19">
        <v>425</v>
      </c>
      <c r="C572" s="19">
        <v>3</v>
      </c>
      <c r="D572" s="19">
        <v>702</v>
      </c>
      <c r="E572" s="19" t="s">
        <v>330</v>
      </c>
      <c r="F572" s="20">
        <v>375533</v>
      </c>
      <c r="G572" s="20">
        <v>383000</v>
      </c>
      <c r="H572" s="21">
        <v>7.4669999999999996</v>
      </c>
      <c r="I572" s="22">
        <v>4</v>
      </c>
      <c r="J572" s="22" t="s">
        <v>405</v>
      </c>
      <c r="K572" s="23">
        <v>41848</v>
      </c>
      <c r="L572" s="24" t="s">
        <v>409</v>
      </c>
      <c r="M572" s="39">
        <v>2.73651</v>
      </c>
      <c r="N572" s="47">
        <v>5.5941299999999998</v>
      </c>
      <c r="O572" s="47">
        <v>1.1804699999999999</v>
      </c>
      <c r="P572" s="47">
        <v>19.64</v>
      </c>
      <c r="Q572" s="47">
        <v>0</v>
      </c>
      <c r="R572" s="29">
        <f t="shared" si="32"/>
        <v>7.5149706326885918E-2</v>
      </c>
      <c r="S572" s="47">
        <v>35.32</v>
      </c>
      <c r="T572" s="47">
        <f t="shared" si="33"/>
        <v>0.13514702787503108</v>
      </c>
      <c r="U572" s="47">
        <v>18</v>
      </c>
      <c r="V572" s="29">
        <f t="shared" si="34"/>
        <v>6.8874476267003382E-2</v>
      </c>
      <c r="W572" s="47">
        <v>0</v>
      </c>
      <c r="X572" s="29">
        <f t="shared" si="35"/>
        <v>0</v>
      </c>
      <c r="Y572" s="26"/>
      <c r="Z572" s="27" t="e">
        <f>#REF!/1000</f>
        <v>#REF!</v>
      </c>
      <c r="AA572" s="27" t="e">
        <f>#REF!/1000</f>
        <v>#REF!</v>
      </c>
      <c r="AB572" s="27" t="e">
        <f>#REF!/1000</f>
        <v>#REF!</v>
      </c>
      <c r="AC572" s="27" t="e">
        <f>#REF!/1000</f>
        <v>#REF!</v>
      </c>
      <c r="AE572" s="18" t="e">
        <f>#REF!/1000</f>
        <v>#REF!</v>
      </c>
      <c r="AF572" s="18" t="e">
        <f>#REF!/1000</f>
        <v>#REF!</v>
      </c>
      <c r="AG572" s="18" t="e">
        <f>#REF!/1000</f>
        <v>#REF!</v>
      </c>
      <c r="AH572" s="18" t="e">
        <f>#REF!/1000</f>
        <v>#REF!</v>
      </c>
    </row>
    <row r="573" spans="1:34" s="28" customFormat="1">
      <c r="A573" s="19" t="s">
        <v>449</v>
      </c>
      <c r="B573" s="19">
        <v>425</v>
      </c>
      <c r="C573" s="19">
        <v>3</v>
      </c>
      <c r="D573" s="19">
        <v>703</v>
      </c>
      <c r="E573" s="19" t="s">
        <v>331</v>
      </c>
      <c r="F573" s="20">
        <v>383000</v>
      </c>
      <c r="G573" s="20">
        <v>401459</v>
      </c>
      <c r="H573" s="21">
        <v>18.459</v>
      </c>
      <c r="I573" s="22">
        <v>4</v>
      </c>
      <c r="J573" s="22" t="s">
        <v>405</v>
      </c>
      <c r="K573" s="23">
        <v>41848</v>
      </c>
      <c r="L573" s="24" t="s">
        <v>409</v>
      </c>
      <c r="M573" s="39">
        <v>2.9563199999999998</v>
      </c>
      <c r="N573" s="47">
        <v>7.5430299999999999</v>
      </c>
      <c r="O573" s="47">
        <v>1.2227699999999999</v>
      </c>
      <c r="P573" s="47">
        <v>287.05</v>
      </c>
      <c r="Q573" s="47">
        <v>296.66000000000003</v>
      </c>
      <c r="R573" s="29">
        <f t="shared" si="32"/>
        <v>0.6738950415205901</v>
      </c>
      <c r="S573" s="47">
        <v>50.95</v>
      </c>
      <c r="T573" s="47">
        <f t="shared" si="33"/>
        <v>7.8862034005866277E-2</v>
      </c>
      <c r="U573" s="47">
        <v>38</v>
      </c>
      <c r="V573" s="29">
        <f t="shared" si="34"/>
        <v>5.8817611231068073E-2</v>
      </c>
      <c r="W573" s="47">
        <v>0</v>
      </c>
      <c r="X573" s="29">
        <f t="shared" si="35"/>
        <v>0</v>
      </c>
      <c r="Y573" s="26"/>
      <c r="Z573" s="27" t="e">
        <f>#REF!/1000</f>
        <v>#REF!</v>
      </c>
      <c r="AA573" s="27" t="e">
        <f>#REF!/1000</f>
        <v>#REF!</v>
      </c>
      <c r="AB573" s="27" t="e">
        <f>#REF!/1000</f>
        <v>#REF!</v>
      </c>
      <c r="AC573" s="27" t="e">
        <f>#REF!/1000</f>
        <v>#REF!</v>
      </c>
      <c r="AE573" s="18" t="e">
        <f>#REF!/1000</f>
        <v>#REF!</v>
      </c>
      <c r="AF573" s="18" t="e">
        <f>#REF!/1000</f>
        <v>#REF!</v>
      </c>
      <c r="AG573" s="18" t="e">
        <f>#REF!/1000</f>
        <v>#REF!</v>
      </c>
      <c r="AH573" s="18" t="e">
        <f>#REF!/1000</f>
        <v>#REF!</v>
      </c>
    </row>
    <row r="574" spans="1:34" s="28" customFormat="1">
      <c r="A574" s="19" t="s">
        <v>449</v>
      </c>
      <c r="B574" s="19">
        <v>425</v>
      </c>
      <c r="C574" s="19">
        <v>3</v>
      </c>
      <c r="D574" s="19">
        <v>703</v>
      </c>
      <c r="E574" s="19" t="s">
        <v>331</v>
      </c>
      <c r="F574" s="20">
        <v>401459</v>
      </c>
      <c r="G574" s="20">
        <v>383000</v>
      </c>
      <c r="H574" s="21">
        <v>18.459</v>
      </c>
      <c r="I574" s="22">
        <v>4</v>
      </c>
      <c r="J574" s="22" t="s">
        <v>406</v>
      </c>
      <c r="K574" s="23">
        <v>41848</v>
      </c>
      <c r="L574" s="24" t="s">
        <v>409</v>
      </c>
      <c r="M574" s="39">
        <v>2.7221899999999999</v>
      </c>
      <c r="N574" s="47">
        <v>6.0972</v>
      </c>
      <c r="O574" s="47">
        <v>1.38371</v>
      </c>
      <c r="P574" s="47">
        <v>618.02</v>
      </c>
      <c r="Q574" s="47">
        <v>131.65</v>
      </c>
      <c r="R574" s="29">
        <f t="shared" si="32"/>
        <v>1.0584770882186778</v>
      </c>
      <c r="S574" s="47">
        <v>332.37</v>
      </c>
      <c r="T574" s="47">
        <f t="shared" si="33"/>
        <v>0.51445288012816048</v>
      </c>
      <c r="U574" s="47">
        <v>380</v>
      </c>
      <c r="V574" s="29">
        <f t="shared" si="34"/>
        <v>0.58817611231068079</v>
      </c>
      <c r="W574" s="47">
        <v>5</v>
      </c>
      <c r="X574" s="29">
        <f t="shared" si="35"/>
        <v>7.7391593725089575E-3</v>
      </c>
      <c r="Y574" s="26"/>
      <c r="Z574" s="27" t="e">
        <f>#REF!/1000</f>
        <v>#REF!</v>
      </c>
      <c r="AA574" s="27" t="e">
        <f>#REF!/1000</f>
        <v>#REF!</v>
      </c>
      <c r="AB574" s="27" t="e">
        <f>#REF!/1000</f>
        <v>#REF!</v>
      </c>
      <c r="AC574" s="27" t="e">
        <f>#REF!/1000</f>
        <v>#REF!</v>
      </c>
      <c r="AE574" s="18" t="e">
        <f>#REF!/1000</f>
        <v>#REF!</v>
      </c>
      <c r="AF574" s="18" t="e">
        <f>#REF!/1000</f>
        <v>#REF!</v>
      </c>
      <c r="AG574" s="18" t="e">
        <f>#REF!/1000</f>
        <v>#REF!</v>
      </c>
      <c r="AH574" s="18" t="e">
        <f>#REF!/1000</f>
        <v>#REF!</v>
      </c>
    </row>
    <row r="575" spans="1:34" s="17" customFormat="1">
      <c r="A575" s="7" t="s">
        <v>449</v>
      </c>
      <c r="B575" s="7">
        <v>425</v>
      </c>
      <c r="C575" s="7">
        <v>3</v>
      </c>
      <c r="D575" s="7">
        <v>704</v>
      </c>
      <c r="E575" s="7" t="s">
        <v>497</v>
      </c>
      <c r="F575" s="8">
        <v>401459</v>
      </c>
      <c r="G575" s="8">
        <v>488387</v>
      </c>
      <c r="H575" s="9">
        <v>86.927999999999997</v>
      </c>
      <c r="I575" s="10">
        <v>4</v>
      </c>
      <c r="J575" s="10" t="s">
        <v>405</v>
      </c>
      <c r="K575" s="11">
        <v>41848</v>
      </c>
      <c r="L575" s="12" t="s">
        <v>409</v>
      </c>
      <c r="M575" s="34">
        <v>2.44</v>
      </c>
      <c r="N575" s="29">
        <v>3.26</v>
      </c>
      <c r="O575" s="29">
        <v>1.1850000000000001</v>
      </c>
      <c r="P575" s="29">
        <v>34.660000000000004</v>
      </c>
      <c r="Q575" s="29">
        <v>342.5799999999997</v>
      </c>
      <c r="R575" s="29">
        <f t="shared" si="32"/>
        <v>6.7691488522521048E-2</v>
      </c>
      <c r="S575" s="29">
        <v>888.75999999999976</v>
      </c>
      <c r="T575" s="29">
        <f t="shared" si="33"/>
        <v>0.29211695721911063</v>
      </c>
      <c r="U575" s="29">
        <v>125.51000000000008</v>
      </c>
      <c r="V575" s="29">
        <f t="shared" si="34"/>
        <v>4.1252530830112301E-2</v>
      </c>
      <c r="W575" s="29">
        <v>0</v>
      </c>
      <c r="X575" s="29">
        <f t="shared" si="35"/>
        <v>0</v>
      </c>
      <c r="Y575" s="15" t="s">
        <v>498</v>
      </c>
      <c r="Z575" s="16"/>
      <c r="AA575" s="16"/>
      <c r="AB575" s="16"/>
      <c r="AC575" s="16"/>
      <c r="AE575" s="18"/>
      <c r="AF575" s="18"/>
      <c r="AG575" s="18"/>
      <c r="AH575" s="18"/>
    </row>
    <row r="576" spans="1:34" s="17" customFormat="1">
      <c r="A576" s="7" t="s">
        <v>449</v>
      </c>
      <c r="B576" s="7">
        <v>425</v>
      </c>
      <c r="C576" s="7">
        <v>3</v>
      </c>
      <c r="D576" s="7">
        <v>704</v>
      </c>
      <c r="E576" s="7" t="s">
        <v>497</v>
      </c>
      <c r="F576" s="8">
        <v>488387</v>
      </c>
      <c r="G576" s="8">
        <v>401459</v>
      </c>
      <c r="H576" s="9">
        <v>86.927999999999997</v>
      </c>
      <c r="I576" s="10">
        <v>4</v>
      </c>
      <c r="J576" s="10" t="s">
        <v>406</v>
      </c>
      <c r="K576" s="11">
        <v>41848</v>
      </c>
      <c r="L576" s="12" t="s">
        <v>409</v>
      </c>
      <c r="M576" s="34">
        <v>2.21</v>
      </c>
      <c r="N576" s="29">
        <v>2.77</v>
      </c>
      <c r="O576" s="29">
        <v>1.23</v>
      </c>
      <c r="P576" s="29">
        <v>674.77999999999952</v>
      </c>
      <c r="Q576" s="29">
        <v>30.370000000000005</v>
      </c>
      <c r="R576" s="29">
        <f t="shared" si="32"/>
        <v>0.22677716862559474</v>
      </c>
      <c r="S576" s="29">
        <v>833.76999999999919</v>
      </c>
      <c r="T576" s="29">
        <f t="shared" si="33"/>
        <v>0.27404288606662958</v>
      </c>
      <c r="U576" s="29">
        <v>387.72</v>
      </c>
      <c r="V576" s="29">
        <f t="shared" si="34"/>
        <v>0.12743551313402227</v>
      </c>
      <c r="W576" s="29">
        <v>9.7499999999999982</v>
      </c>
      <c r="X576" s="29">
        <f t="shared" si="35"/>
        <v>3.2046225447661114E-3</v>
      </c>
      <c r="Y576" s="15" t="s">
        <v>498</v>
      </c>
      <c r="Z576" s="16"/>
      <c r="AA576" s="16"/>
      <c r="AB576" s="16"/>
      <c r="AC576" s="16"/>
      <c r="AE576" s="18"/>
      <c r="AF576" s="18"/>
      <c r="AG576" s="18"/>
      <c r="AH576" s="18"/>
    </row>
    <row r="577" spans="1:34" s="17" customFormat="1">
      <c r="A577" s="7" t="s">
        <v>449</v>
      </c>
      <c r="B577" s="7">
        <v>425</v>
      </c>
      <c r="C577" s="7">
        <v>3148</v>
      </c>
      <c r="D577" s="7">
        <v>100</v>
      </c>
      <c r="E577" s="7" t="s">
        <v>332</v>
      </c>
      <c r="F577" s="8">
        <v>0</v>
      </c>
      <c r="G577" s="8">
        <v>201</v>
      </c>
      <c r="H577" s="9">
        <v>0.20100000000000001</v>
      </c>
      <c r="I577" s="10">
        <v>2</v>
      </c>
      <c r="J577" s="10" t="s">
        <v>407</v>
      </c>
      <c r="K577" s="11">
        <v>41848</v>
      </c>
      <c r="L577" s="12" t="s">
        <v>409</v>
      </c>
      <c r="M577" s="34">
        <v>4.1087499999999997</v>
      </c>
      <c r="N577" s="29">
        <v>6.5787500000000003</v>
      </c>
      <c r="O577" s="29">
        <v>0.98124999999999996</v>
      </c>
      <c r="P577" s="29">
        <v>0</v>
      </c>
      <c r="Q577" s="29">
        <v>0</v>
      </c>
      <c r="R577" s="29">
        <f t="shared" si="32"/>
        <v>0</v>
      </c>
      <c r="S577" s="29">
        <v>30.89</v>
      </c>
      <c r="T577" s="29">
        <f t="shared" si="33"/>
        <v>4.3909026297085996</v>
      </c>
      <c r="U577" s="29">
        <v>0</v>
      </c>
      <c r="V577" s="29">
        <f t="shared" si="34"/>
        <v>0</v>
      </c>
      <c r="W577" s="29">
        <v>0</v>
      </c>
      <c r="X577" s="29">
        <f t="shared" si="35"/>
        <v>0</v>
      </c>
      <c r="Y577" s="15"/>
      <c r="Z577" s="16" t="e">
        <f>#REF!/1000</f>
        <v>#REF!</v>
      </c>
      <c r="AA577" s="16" t="e">
        <f>#REF!/1000</f>
        <v>#REF!</v>
      </c>
      <c r="AB577" s="16" t="e">
        <f>#REF!/1000</f>
        <v>#REF!</v>
      </c>
      <c r="AC577" s="16" t="e">
        <f>#REF!/1000</f>
        <v>#REF!</v>
      </c>
      <c r="AE577" s="18" t="e">
        <f>#REF!/1000</f>
        <v>#REF!</v>
      </c>
      <c r="AF577" s="18" t="e">
        <f>#REF!/1000</f>
        <v>#REF!</v>
      </c>
      <c r="AG577" s="18" t="e">
        <f>#REF!/1000</f>
        <v>#REF!</v>
      </c>
      <c r="AH577" s="18" t="e">
        <f>#REF!/1000</f>
        <v>#REF!</v>
      </c>
    </row>
    <row r="578" spans="1:34" s="17" customFormat="1">
      <c r="A578" s="7" t="s">
        <v>449</v>
      </c>
      <c r="B578" s="7">
        <v>425</v>
      </c>
      <c r="C578" s="7">
        <v>3148</v>
      </c>
      <c r="D578" s="7">
        <v>100</v>
      </c>
      <c r="E578" s="7" t="s">
        <v>332</v>
      </c>
      <c r="F578" s="8">
        <v>3296</v>
      </c>
      <c r="G578" s="8">
        <v>18850</v>
      </c>
      <c r="H578" s="9">
        <v>15.554</v>
      </c>
      <c r="I578" s="10">
        <v>2</v>
      </c>
      <c r="J578" s="10" t="s">
        <v>407</v>
      </c>
      <c r="K578" s="11">
        <v>41848</v>
      </c>
      <c r="L578" s="12" t="s">
        <v>409</v>
      </c>
      <c r="M578" s="34">
        <v>2.9317700000000002</v>
      </c>
      <c r="N578" s="29">
        <v>3.7445400000000002</v>
      </c>
      <c r="O578" s="29">
        <v>1.0930599999999999</v>
      </c>
      <c r="P578" s="29">
        <v>13.46</v>
      </c>
      <c r="Q578" s="29">
        <v>246.08</v>
      </c>
      <c r="R578" s="29">
        <f t="shared" si="32"/>
        <v>0.25073935965025074</v>
      </c>
      <c r="S578" s="29">
        <v>47.98</v>
      </c>
      <c r="T578" s="29">
        <f t="shared" si="33"/>
        <v>8.813534414665955E-2</v>
      </c>
      <c r="U578" s="29">
        <v>15</v>
      </c>
      <c r="V578" s="29">
        <f t="shared" si="34"/>
        <v>2.7553775785741839E-2</v>
      </c>
      <c r="W578" s="29">
        <v>0</v>
      </c>
      <c r="X578" s="29">
        <f t="shared" si="35"/>
        <v>0</v>
      </c>
      <c r="Y578" s="15"/>
      <c r="Z578" s="16" t="e">
        <f>#REF!/1000</f>
        <v>#REF!</v>
      </c>
      <c r="AA578" s="16" t="e">
        <f>#REF!/1000</f>
        <v>#REF!</v>
      </c>
      <c r="AB578" s="16" t="e">
        <f>#REF!/1000</f>
        <v>#REF!</v>
      </c>
      <c r="AC578" s="16" t="e">
        <f>#REF!/1000</f>
        <v>#REF!</v>
      </c>
      <c r="AE578" s="18" t="e">
        <f>#REF!/1000</f>
        <v>#REF!</v>
      </c>
      <c r="AF578" s="18" t="e">
        <f>#REF!/1000</f>
        <v>#REF!</v>
      </c>
      <c r="AG578" s="18" t="e">
        <f>#REF!/1000</f>
        <v>#REF!</v>
      </c>
      <c r="AH578" s="18" t="e">
        <f>#REF!/1000</f>
        <v>#REF!</v>
      </c>
    </row>
    <row r="579" spans="1:34" s="17" customFormat="1">
      <c r="A579" s="7" t="s">
        <v>449</v>
      </c>
      <c r="B579" s="7">
        <v>425</v>
      </c>
      <c r="C579" s="7">
        <v>3516</v>
      </c>
      <c r="D579" s="7">
        <v>100</v>
      </c>
      <c r="E579" s="7" t="s">
        <v>333</v>
      </c>
      <c r="F579" s="8">
        <v>0</v>
      </c>
      <c r="G579" s="8">
        <v>6985</v>
      </c>
      <c r="H579" s="9">
        <v>6.9850000000000003</v>
      </c>
      <c r="I579" s="10">
        <v>2</v>
      </c>
      <c r="J579" s="10" t="s">
        <v>407</v>
      </c>
      <c r="K579" s="11">
        <v>41848</v>
      </c>
      <c r="L579" s="12" t="s">
        <v>409</v>
      </c>
      <c r="M579" s="34">
        <v>2.0536599999999998</v>
      </c>
      <c r="N579" s="29">
        <v>3.8588800000000001</v>
      </c>
      <c r="O579" s="29">
        <v>1.09642</v>
      </c>
      <c r="P579" s="29">
        <v>0</v>
      </c>
      <c r="Q579" s="29">
        <v>15.73</v>
      </c>
      <c r="R579" s="29">
        <f t="shared" si="32"/>
        <v>3.2170978627671543E-2</v>
      </c>
      <c r="S579" s="29">
        <v>2.37</v>
      </c>
      <c r="T579" s="29">
        <f t="shared" si="33"/>
        <v>9.6942427651089073E-3</v>
      </c>
      <c r="U579" s="29">
        <v>0</v>
      </c>
      <c r="V579" s="29">
        <f t="shared" si="34"/>
        <v>0</v>
      </c>
      <c r="W579" s="29">
        <v>0</v>
      </c>
      <c r="X579" s="29">
        <f t="shared" si="35"/>
        <v>0</v>
      </c>
      <c r="Y579" s="15"/>
      <c r="Z579" s="16" t="e">
        <f>#REF!/1000</f>
        <v>#REF!</v>
      </c>
      <c r="AA579" s="16" t="e">
        <f>#REF!/1000</f>
        <v>#REF!</v>
      </c>
      <c r="AB579" s="16" t="e">
        <f>#REF!/1000</f>
        <v>#REF!</v>
      </c>
      <c r="AC579" s="16" t="e">
        <f>#REF!/1000</f>
        <v>#REF!</v>
      </c>
      <c r="AE579" s="18" t="e">
        <f>#REF!/1000</f>
        <v>#REF!</v>
      </c>
      <c r="AF579" s="18" t="e">
        <f>#REF!/1000</f>
        <v>#REF!</v>
      </c>
      <c r="AG579" s="18" t="e">
        <f>#REF!/1000</f>
        <v>#REF!</v>
      </c>
      <c r="AH579" s="18" t="e">
        <f>#REF!/1000</f>
        <v>#REF!</v>
      </c>
    </row>
    <row r="580" spans="1:34" s="17" customFormat="1">
      <c r="A580" s="7" t="s">
        <v>450</v>
      </c>
      <c r="B580" s="7">
        <v>426</v>
      </c>
      <c r="C580" s="7">
        <v>3</v>
      </c>
      <c r="D580" s="7">
        <v>501</v>
      </c>
      <c r="E580" s="7" t="s">
        <v>334</v>
      </c>
      <c r="F580" s="8">
        <v>193000</v>
      </c>
      <c r="G580" s="8">
        <v>204800</v>
      </c>
      <c r="H580" s="9">
        <v>11.8</v>
      </c>
      <c r="I580" s="10">
        <v>4</v>
      </c>
      <c r="J580" s="10" t="s">
        <v>405</v>
      </c>
      <c r="K580" s="11">
        <v>41843</v>
      </c>
      <c r="L580" s="12" t="s">
        <v>409</v>
      </c>
      <c r="M580" s="34">
        <v>2.8795600000000001</v>
      </c>
      <c r="N580" s="29">
        <v>7.2591099999999997</v>
      </c>
      <c r="O580" s="29">
        <v>1.0811200000000001</v>
      </c>
      <c r="P580" s="29">
        <v>5.68</v>
      </c>
      <c r="Q580" s="29">
        <v>37.090000000000003</v>
      </c>
      <c r="R580" s="29">
        <f t="shared" si="32"/>
        <v>5.8656174334140429E-2</v>
      </c>
      <c r="S580" s="29">
        <v>2.57</v>
      </c>
      <c r="T580" s="29">
        <f t="shared" si="33"/>
        <v>6.2227602905568988E-3</v>
      </c>
      <c r="U580" s="29">
        <v>0</v>
      </c>
      <c r="V580" s="29">
        <f t="shared" si="34"/>
        <v>0</v>
      </c>
      <c r="W580" s="29">
        <v>0</v>
      </c>
      <c r="X580" s="29">
        <f t="shared" si="35"/>
        <v>0</v>
      </c>
      <c r="Y580" s="15" t="s">
        <v>487</v>
      </c>
      <c r="Z580" s="16" t="e">
        <f>#REF!/1000</f>
        <v>#REF!</v>
      </c>
      <c r="AA580" s="16" t="e">
        <f>#REF!/1000</f>
        <v>#REF!</v>
      </c>
      <c r="AB580" s="16" t="e">
        <f>#REF!/1000</f>
        <v>#REF!</v>
      </c>
      <c r="AC580" s="16" t="e">
        <f>#REF!/1000</f>
        <v>#REF!</v>
      </c>
      <c r="AE580" s="18" t="e">
        <f>#REF!/1000</f>
        <v>#REF!</v>
      </c>
      <c r="AF580" s="18" t="e">
        <f>#REF!/1000</f>
        <v>#REF!</v>
      </c>
      <c r="AG580" s="18" t="e">
        <f>#REF!/1000</f>
        <v>#REF!</v>
      </c>
      <c r="AH580" s="18" t="e">
        <f>#REF!/1000</f>
        <v>#REF!</v>
      </c>
    </row>
    <row r="581" spans="1:34" s="17" customFormat="1">
      <c r="A581" s="7" t="s">
        <v>450</v>
      </c>
      <c r="B581" s="7">
        <v>426</v>
      </c>
      <c r="C581" s="7">
        <v>3</v>
      </c>
      <c r="D581" s="7">
        <v>501</v>
      </c>
      <c r="E581" s="7" t="s">
        <v>334</v>
      </c>
      <c r="F581" s="8">
        <v>204800</v>
      </c>
      <c r="G581" s="8">
        <v>193000</v>
      </c>
      <c r="H581" s="9">
        <v>11.8</v>
      </c>
      <c r="I581" s="10">
        <v>4</v>
      </c>
      <c r="J581" s="10" t="s">
        <v>406</v>
      </c>
      <c r="K581" s="11">
        <v>41843</v>
      </c>
      <c r="L581" s="12" t="s">
        <v>409</v>
      </c>
      <c r="M581" s="34">
        <v>2.8795600000000001</v>
      </c>
      <c r="N581" s="29">
        <v>7.2591099999999997</v>
      </c>
      <c r="O581" s="29">
        <v>1.0811200000000001</v>
      </c>
      <c r="P581" s="29">
        <v>12.39</v>
      </c>
      <c r="Q581" s="29">
        <v>0</v>
      </c>
      <c r="R581" s="29">
        <f t="shared" ref="R581:R644" si="36">(P581+Q581*0.5)/(3.5*H581*1000)*100</f>
        <v>0.03</v>
      </c>
      <c r="S581" s="29">
        <v>5.32</v>
      </c>
      <c r="T581" s="29">
        <v>0</v>
      </c>
      <c r="U581" s="29">
        <v>0</v>
      </c>
      <c r="V581" s="29">
        <f t="shared" ref="V581:V644" si="37">U581/(3.5*H581*1000)*100</f>
        <v>0</v>
      </c>
      <c r="W581" s="29">
        <v>0</v>
      </c>
      <c r="X581" s="29">
        <f t="shared" ref="X581:X644" si="38">(W581/(H581*3.5*1000))*100</f>
        <v>0</v>
      </c>
      <c r="Y581" s="15" t="s">
        <v>496</v>
      </c>
      <c r="Z581" s="16"/>
      <c r="AA581" s="16"/>
      <c r="AB581" s="16"/>
      <c r="AC581" s="16"/>
      <c r="AE581" s="18"/>
      <c r="AF581" s="18"/>
      <c r="AG581" s="18"/>
      <c r="AH581" s="18"/>
    </row>
    <row r="582" spans="1:34" s="17" customFormat="1">
      <c r="A582" s="7" t="s">
        <v>450</v>
      </c>
      <c r="B582" s="7">
        <v>426</v>
      </c>
      <c r="C582" s="7">
        <v>3</v>
      </c>
      <c r="D582" s="7">
        <v>502</v>
      </c>
      <c r="E582" s="7" t="s">
        <v>335</v>
      </c>
      <c r="F582" s="8">
        <v>204800</v>
      </c>
      <c r="G582" s="8">
        <v>216990</v>
      </c>
      <c r="H582" s="9">
        <v>12.19</v>
      </c>
      <c r="I582" s="10">
        <v>4</v>
      </c>
      <c r="J582" s="10" t="s">
        <v>405</v>
      </c>
      <c r="K582" s="11">
        <v>41843</v>
      </c>
      <c r="L582" s="12" t="s">
        <v>409</v>
      </c>
      <c r="M582" s="34">
        <v>3.0695399999999999</v>
      </c>
      <c r="N582" s="29">
        <v>7.06501</v>
      </c>
      <c r="O582" s="29">
        <v>1.31108</v>
      </c>
      <c r="P582" s="29">
        <v>0</v>
      </c>
      <c r="Q582" s="29">
        <v>571.82000000000005</v>
      </c>
      <c r="R582" s="29">
        <f t="shared" si="36"/>
        <v>0.67012773936481895</v>
      </c>
      <c r="S582" s="29">
        <v>6.37</v>
      </c>
      <c r="T582" s="29">
        <f t="shared" ref="T582:T613" si="39">S582/(3.5*H582*1000)*100</f>
        <v>1.4930270713699753E-2</v>
      </c>
      <c r="U582" s="29">
        <v>0</v>
      </c>
      <c r="V582" s="29">
        <f t="shared" si="37"/>
        <v>0</v>
      </c>
      <c r="W582" s="29">
        <v>0</v>
      </c>
      <c r="X582" s="29">
        <f t="shared" si="38"/>
        <v>0</v>
      </c>
      <c r="Y582" s="15" t="s">
        <v>487</v>
      </c>
      <c r="Z582" s="16" t="e">
        <f>#REF!/1000</f>
        <v>#REF!</v>
      </c>
      <c r="AA582" s="16" t="e">
        <f>#REF!/1000</f>
        <v>#REF!</v>
      </c>
      <c r="AB582" s="16" t="e">
        <f>#REF!/1000</f>
        <v>#REF!</v>
      </c>
      <c r="AC582" s="16" t="e">
        <f>#REF!/1000</f>
        <v>#REF!</v>
      </c>
      <c r="AE582" s="18" t="e">
        <f>#REF!/1000</f>
        <v>#REF!</v>
      </c>
      <c r="AF582" s="18" t="e">
        <f>#REF!/1000</f>
        <v>#REF!</v>
      </c>
      <c r="AG582" s="18" t="e">
        <f>#REF!/1000</f>
        <v>#REF!</v>
      </c>
      <c r="AH582" s="18" t="e">
        <f>#REF!/1000</f>
        <v>#REF!</v>
      </c>
    </row>
    <row r="583" spans="1:34" s="17" customFormat="1">
      <c r="A583" s="7" t="s">
        <v>450</v>
      </c>
      <c r="B583" s="7">
        <v>426</v>
      </c>
      <c r="C583" s="7">
        <v>3</v>
      </c>
      <c r="D583" s="7">
        <v>502</v>
      </c>
      <c r="E583" s="7" t="s">
        <v>335</v>
      </c>
      <c r="F583" s="8">
        <v>216990</v>
      </c>
      <c r="G583" s="8">
        <v>204800</v>
      </c>
      <c r="H583" s="9">
        <v>12.19</v>
      </c>
      <c r="I583" s="10">
        <v>4</v>
      </c>
      <c r="J583" s="10" t="s">
        <v>406</v>
      </c>
      <c r="K583" s="11">
        <v>41843</v>
      </c>
      <c r="L583" s="12" t="s">
        <v>409</v>
      </c>
      <c r="M583" s="34">
        <v>3.0695399999999999</v>
      </c>
      <c r="N583" s="29">
        <v>7.06501</v>
      </c>
      <c r="O583" s="29">
        <v>1.31108</v>
      </c>
      <c r="P583" s="29">
        <v>0</v>
      </c>
      <c r="Q583" s="29">
        <v>571.82000000000005</v>
      </c>
      <c r="R583" s="29">
        <f t="shared" si="36"/>
        <v>0.67012773936481895</v>
      </c>
      <c r="S583" s="29">
        <v>6.37</v>
      </c>
      <c r="T583" s="29">
        <f t="shared" si="39"/>
        <v>1.4930270713699753E-2</v>
      </c>
      <c r="U583" s="29">
        <v>0</v>
      </c>
      <c r="V583" s="29">
        <f t="shared" si="37"/>
        <v>0</v>
      </c>
      <c r="W583" s="29">
        <v>0</v>
      </c>
      <c r="X583" s="29">
        <f t="shared" si="38"/>
        <v>0</v>
      </c>
      <c r="Y583" s="15" t="s">
        <v>496</v>
      </c>
      <c r="Z583" s="16"/>
      <c r="AA583" s="16"/>
      <c r="AB583" s="16"/>
      <c r="AC583" s="16"/>
      <c r="AE583" s="18"/>
      <c r="AF583" s="18"/>
      <c r="AG583" s="18"/>
      <c r="AH583" s="18"/>
    </row>
    <row r="584" spans="1:34" s="28" customFormat="1">
      <c r="A584" s="19" t="s">
        <v>450</v>
      </c>
      <c r="B584" s="19">
        <v>426</v>
      </c>
      <c r="C584" s="19">
        <v>3</v>
      </c>
      <c r="D584" s="19">
        <v>503</v>
      </c>
      <c r="E584" s="19" t="s">
        <v>336</v>
      </c>
      <c r="F584" s="20">
        <v>248000</v>
      </c>
      <c r="G584" s="20">
        <v>223650</v>
      </c>
      <c r="H584" s="21">
        <v>24.35</v>
      </c>
      <c r="I584" s="22">
        <v>4</v>
      </c>
      <c r="J584" s="22" t="s">
        <v>406</v>
      </c>
      <c r="K584" s="23">
        <v>41844</v>
      </c>
      <c r="L584" s="24" t="s">
        <v>409</v>
      </c>
      <c r="M584" s="39">
        <v>3.0191300000000001</v>
      </c>
      <c r="N584" s="47">
        <v>6.0675999999999997</v>
      </c>
      <c r="O584" s="47">
        <v>1.14771</v>
      </c>
      <c r="P584" s="47">
        <v>1412.92</v>
      </c>
      <c r="Q584" s="47">
        <v>22.35</v>
      </c>
      <c r="R584" s="29">
        <f t="shared" si="36"/>
        <v>1.6709826928718097</v>
      </c>
      <c r="S584" s="47">
        <v>817.75</v>
      </c>
      <c r="T584" s="47">
        <f t="shared" si="39"/>
        <v>0.95951892050454657</v>
      </c>
      <c r="U584" s="47">
        <v>0</v>
      </c>
      <c r="V584" s="29">
        <f t="shared" si="37"/>
        <v>0</v>
      </c>
      <c r="W584" s="47">
        <v>0</v>
      </c>
      <c r="X584" s="29">
        <f t="shared" si="38"/>
        <v>0</v>
      </c>
      <c r="Y584" s="26"/>
      <c r="Z584" s="27" t="e">
        <f>#REF!/1000</f>
        <v>#REF!</v>
      </c>
      <c r="AA584" s="27" t="e">
        <f>#REF!/1000</f>
        <v>#REF!</v>
      </c>
      <c r="AB584" s="27" t="e">
        <f>#REF!/1000</f>
        <v>#REF!</v>
      </c>
      <c r="AC584" s="27" t="e">
        <f>#REF!/1000</f>
        <v>#REF!</v>
      </c>
      <c r="AE584" s="18" t="e">
        <f>#REF!/1000</f>
        <v>#REF!</v>
      </c>
      <c r="AF584" s="18" t="e">
        <f>#REF!/1000</f>
        <v>#REF!</v>
      </c>
      <c r="AG584" s="18" t="e">
        <f>#REF!/1000</f>
        <v>#REF!</v>
      </c>
      <c r="AH584" s="18" t="e">
        <f>#REF!/1000</f>
        <v>#REF!</v>
      </c>
    </row>
    <row r="585" spans="1:34" s="17" customFormat="1">
      <c r="A585" s="7" t="s">
        <v>450</v>
      </c>
      <c r="B585" s="7">
        <v>426</v>
      </c>
      <c r="C585" s="7">
        <v>3</v>
      </c>
      <c r="D585" s="7">
        <v>503</v>
      </c>
      <c r="E585" s="7" t="s">
        <v>336</v>
      </c>
      <c r="F585" s="8">
        <v>223650</v>
      </c>
      <c r="G585" s="8">
        <v>248000</v>
      </c>
      <c r="H585" s="9">
        <v>24.35</v>
      </c>
      <c r="I585" s="10">
        <v>4</v>
      </c>
      <c r="J585" s="10" t="s">
        <v>405</v>
      </c>
      <c r="K585" s="11">
        <v>41844</v>
      </c>
      <c r="L585" s="12" t="s">
        <v>409</v>
      </c>
      <c r="M585" s="34">
        <v>3.0933700000000002</v>
      </c>
      <c r="N585" s="29">
        <v>5.38957</v>
      </c>
      <c r="O585" s="29">
        <v>1.15323</v>
      </c>
      <c r="P585" s="29">
        <v>3132.9700000000034</v>
      </c>
      <c r="Q585" s="29">
        <v>96.739999999999966</v>
      </c>
      <c r="R585" s="29">
        <f t="shared" si="36"/>
        <v>3.7328718099149345</v>
      </c>
      <c r="S585" s="29">
        <v>4646.6600000000026</v>
      </c>
      <c r="T585" s="29">
        <f t="shared" si="39"/>
        <v>5.4522264593722527</v>
      </c>
      <c r="U585" s="29">
        <v>0</v>
      </c>
      <c r="V585" s="29">
        <f t="shared" si="37"/>
        <v>0</v>
      </c>
      <c r="W585" s="29">
        <v>0</v>
      </c>
      <c r="X585" s="29">
        <f t="shared" si="38"/>
        <v>0</v>
      </c>
      <c r="Y585" s="15"/>
      <c r="Z585" s="16" t="e">
        <f>#REF!/1000</f>
        <v>#REF!</v>
      </c>
      <c r="AA585" s="16" t="e">
        <f>#REF!/1000</f>
        <v>#REF!</v>
      </c>
      <c r="AB585" s="16" t="e">
        <f>#REF!/1000</f>
        <v>#REF!</v>
      </c>
      <c r="AC585" s="16" t="e">
        <f>#REF!/1000</f>
        <v>#REF!</v>
      </c>
      <c r="AE585" s="18" t="e">
        <f>#REF!/1000</f>
        <v>#REF!</v>
      </c>
      <c r="AF585" s="18" t="e">
        <f>#REF!/1000</f>
        <v>#REF!</v>
      </c>
      <c r="AG585" s="18" t="e">
        <f>#REF!/1000</f>
        <v>#REF!</v>
      </c>
      <c r="AH585" s="18" t="e">
        <f>#REF!/1000</f>
        <v>#REF!</v>
      </c>
    </row>
    <row r="586" spans="1:34" s="28" customFormat="1">
      <c r="A586" s="19" t="s">
        <v>450</v>
      </c>
      <c r="B586" s="19">
        <v>426</v>
      </c>
      <c r="C586" s="19">
        <v>3</v>
      </c>
      <c r="D586" s="19">
        <v>504</v>
      </c>
      <c r="E586" s="19" t="s">
        <v>337</v>
      </c>
      <c r="F586" s="20">
        <v>276700</v>
      </c>
      <c r="G586" s="20">
        <v>248000</v>
      </c>
      <c r="H586" s="21">
        <v>28.7</v>
      </c>
      <c r="I586" s="22">
        <v>4</v>
      </c>
      <c r="J586" s="22" t="s">
        <v>406</v>
      </c>
      <c r="K586" s="23">
        <v>41844</v>
      </c>
      <c r="L586" s="24" t="s">
        <v>409</v>
      </c>
      <c r="M586" s="39">
        <v>3.2472699999999999</v>
      </c>
      <c r="N586" s="47">
        <v>5.9455799999999996</v>
      </c>
      <c r="O586" s="47">
        <v>1.24688</v>
      </c>
      <c r="P586" s="47">
        <v>920.77</v>
      </c>
      <c r="Q586" s="47">
        <v>17.37</v>
      </c>
      <c r="R586" s="29">
        <f t="shared" si="36"/>
        <v>0.92529118964659018</v>
      </c>
      <c r="S586" s="47">
        <v>2230.37</v>
      </c>
      <c r="T586" s="47">
        <f t="shared" si="39"/>
        <v>2.2203782976605275</v>
      </c>
      <c r="U586" s="47">
        <v>5</v>
      </c>
      <c r="V586" s="29">
        <f t="shared" si="37"/>
        <v>4.9776007964161271E-3</v>
      </c>
      <c r="W586" s="47">
        <v>0</v>
      </c>
      <c r="X586" s="29">
        <f t="shared" si="38"/>
        <v>0</v>
      </c>
      <c r="Y586" s="26"/>
      <c r="Z586" s="27" t="e">
        <f>#REF!/1000</f>
        <v>#REF!</v>
      </c>
      <c r="AA586" s="27" t="e">
        <f>#REF!/1000</f>
        <v>#REF!</v>
      </c>
      <c r="AB586" s="27" t="e">
        <f>#REF!/1000</f>
        <v>#REF!</v>
      </c>
      <c r="AC586" s="27" t="e">
        <f>#REF!/1000</f>
        <v>#REF!</v>
      </c>
      <c r="AE586" s="18" t="e">
        <f>#REF!/1000</f>
        <v>#REF!</v>
      </c>
      <c r="AF586" s="18" t="e">
        <f>#REF!/1000</f>
        <v>#REF!</v>
      </c>
      <c r="AG586" s="18" t="e">
        <f>#REF!/1000</f>
        <v>#REF!</v>
      </c>
      <c r="AH586" s="18" t="e">
        <f>#REF!/1000</f>
        <v>#REF!</v>
      </c>
    </row>
    <row r="587" spans="1:34" s="17" customFormat="1">
      <c r="A587" s="7" t="s">
        <v>450</v>
      </c>
      <c r="B587" s="7">
        <v>426</v>
      </c>
      <c r="C587" s="7">
        <v>3</v>
      </c>
      <c r="D587" s="7">
        <v>504</v>
      </c>
      <c r="E587" s="7" t="s">
        <v>337</v>
      </c>
      <c r="F587" s="8">
        <v>248000</v>
      </c>
      <c r="G587" s="8">
        <v>276700</v>
      </c>
      <c r="H587" s="9">
        <v>28.7</v>
      </c>
      <c r="I587" s="10">
        <v>4</v>
      </c>
      <c r="J587" s="10" t="s">
        <v>405</v>
      </c>
      <c r="K587" s="11">
        <v>41844</v>
      </c>
      <c r="L587" s="12" t="s">
        <v>409</v>
      </c>
      <c r="M587" s="34">
        <v>3.08317</v>
      </c>
      <c r="N587" s="29">
        <v>5.1357299999999997</v>
      </c>
      <c r="O587" s="29">
        <v>1.21061</v>
      </c>
      <c r="P587" s="29">
        <v>249.21</v>
      </c>
      <c r="Q587" s="29">
        <v>72.760000000000019</v>
      </c>
      <c r="R587" s="29">
        <f t="shared" si="36"/>
        <v>0.2843106022896964</v>
      </c>
      <c r="S587" s="29">
        <v>7363.1700000000274</v>
      </c>
      <c r="T587" s="29">
        <f t="shared" si="39"/>
        <v>7.3301841712294955</v>
      </c>
      <c r="U587" s="29">
        <v>47.210000000000008</v>
      </c>
      <c r="V587" s="29">
        <f t="shared" si="37"/>
        <v>4.6998506719761086E-2</v>
      </c>
      <c r="W587" s="29">
        <v>0</v>
      </c>
      <c r="X587" s="29">
        <f t="shared" si="38"/>
        <v>0</v>
      </c>
      <c r="Y587" s="15"/>
      <c r="Z587" s="16" t="e">
        <f>#REF!/1000</f>
        <v>#REF!</v>
      </c>
      <c r="AA587" s="16" t="e">
        <f>#REF!/1000</f>
        <v>#REF!</v>
      </c>
      <c r="AB587" s="16" t="e">
        <f>#REF!/1000</f>
        <v>#REF!</v>
      </c>
      <c r="AC587" s="16" t="e">
        <f>#REF!/1000</f>
        <v>#REF!</v>
      </c>
      <c r="AE587" s="18" t="e">
        <f>#REF!/1000</f>
        <v>#REF!</v>
      </c>
      <c r="AF587" s="18" t="e">
        <f>#REF!/1000</f>
        <v>#REF!</v>
      </c>
      <c r="AG587" s="18" t="e">
        <f>#REF!/1000</f>
        <v>#REF!</v>
      </c>
      <c r="AH587" s="18" t="e">
        <f>#REF!/1000</f>
        <v>#REF!</v>
      </c>
    </row>
    <row r="588" spans="1:34" s="17" customFormat="1">
      <c r="A588" s="7" t="s">
        <v>450</v>
      </c>
      <c r="B588" s="7">
        <v>426</v>
      </c>
      <c r="C588" s="7">
        <v>36</v>
      </c>
      <c r="D588" s="7">
        <v>201</v>
      </c>
      <c r="E588" s="7" t="s">
        <v>338</v>
      </c>
      <c r="F588" s="8">
        <v>36887</v>
      </c>
      <c r="G588" s="8">
        <v>21592</v>
      </c>
      <c r="H588" s="9">
        <v>15.295</v>
      </c>
      <c r="I588" s="10">
        <v>4</v>
      </c>
      <c r="J588" s="10" t="s">
        <v>406</v>
      </c>
      <c r="K588" s="11">
        <v>41843</v>
      </c>
      <c r="L588" s="12" t="s">
        <v>409</v>
      </c>
      <c r="M588" s="34">
        <v>3.0532599999999999</v>
      </c>
      <c r="N588" s="29">
        <v>5.3760000000000003</v>
      </c>
      <c r="O588" s="29">
        <v>1.3</v>
      </c>
      <c r="P588" s="29">
        <v>563.03999999999985</v>
      </c>
      <c r="Q588" s="29">
        <v>5.0199999999999996</v>
      </c>
      <c r="R588" s="29">
        <f t="shared" si="36"/>
        <v>1.0564610283472653</v>
      </c>
      <c r="S588" s="29">
        <v>218.95000000000005</v>
      </c>
      <c r="T588" s="29">
        <f t="shared" si="39"/>
        <v>0.40900387615000244</v>
      </c>
      <c r="U588" s="29">
        <v>0</v>
      </c>
      <c r="V588" s="29">
        <f t="shared" si="37"/>
        <v>0</v>
      </c>
      <c r="W588" s="29">
        <v>0</v>
      </c>
      <c r="X588" s="29">
        <f t="shared" si="38"/>
        <v>0</v>
      </c>
      <c r="Y588" s="15"/>
      <c r="Z588" s="16" t="e">
        <f>#REF!/1000</f>
        <v>#REF!</v>
      </c>
      <c r="AA588" s="16" t="e">
        <f>#REF!/1000</f>
        <v>#REF!</v>
      </c>
      <c r="AB588" s="16" t="e">
        <f>#REF!/1000</f>
        <v>#REF!</v>
      </c>
      <c r="AC588" s="16" t="e">
        <f>#REF!/1000</f>
        <v>#REF!</v>
      </c>
      <c r="AE588" s="18" t="e">
        <f>#REF!/1000</f>
        <v>#REF!</v>
      </c>
      <c r="AF588" s="18" t="e">
        <f>#REF!/1000</f>
        <v>#REF!</v>
      </c>
      <c r="AG588" s="18" t="e">
        <f>#REF!/1000</f>
        <v>#REF!</v>
      </c>
      <c r="AH588" s="18" t="e">
        <f>#REF!/1000</f>
        <v>#REF!</v>
      </c>
    </row>
    <row r="589" spans="1:34" s="17" customFormat="1">
      <c r="A589" s="7" t="s">
        <v>450</v>
      </c>
      <c r="B589" s="7">
        <v>426</v>
      </c>
      <c r="C589" s="7">
        <v>36</v>
      </c>
      <c r="D589" s="7">
        <v>201</v>
      </c>
      <c r="E589" s="7" t="s">
        <v>338</v>
      </c>
      <c r="F589" s="8">
        <v>21592</v>
      </c>
      <c r="G589" s="8">
        <v>36887</v>
      </c>
      <c r="H589" s="9">
        <v>15.295</v>
      </c>
      <c r="I589" s="10">
        <v>4</v>
      </c>
      <c r="J589" s="10" t="s">
        <v>405</v>
      </c>
      <c r="K589" s="11">
        <v>41843</v>
      </c>
      <c r="L589" s="12" t="s">
        <v>409</v>
      </c>
      <c r="M589" s="34">
        <v>2.03844</v>
      </c>
      <c r="N589" s="29">
        <v>4.1148999999999996</v>
      </c>
      <c r="O589" s="29">
        <v>1.3404400000000001</v>
      </c>
      <c r="P589" s="29">
        <v>158.63999999999999</v>
      </c>
      <c r="Q589" s="29">
        <v>10.23</v>
      </c>
      <c r="R589" s="29">
        <f t="shared" si="36"/>
        <v>0.30589828608789049</v>
      </c>
      <c r="S589" s="29">
        <v>356.71</v>
      </c>
      <c r="T589" s="29">
        <f t="shared" si="39"/>
        <v>0.66634287582309804</v>
      </c>
      <c r="U589" s="29">
        <v>0</v>
      </c>
      <c r="V589" s="29">
        <f t="shared" si="37"/>
        <v>0</v>
      </c>
      <c r="W589" s="29">
        <v>0</v>
      </c>
      <c r="X589" s="29">
        <f t="shared" si="38"/>
        <v>0</v>
      </c>
      <c r="Y589" s="15"/>
      <c r="Z589" s="16" t="e">
        <f>#REF!/1000</f>
        <v>#REF!</v>
      </c>
      <c r="AA589" s="16" t="e">
        <f>#REF!/1000</f>
        <v>#REF!</v>
      </c>
      <c r="AB589" s="16" t="e">
        <f>#REF!/1000</f>
        <v>#REF!</v>
      </c>
      <c r="AC589" s="16" t="e">
        <f>#REF!/1000</f>
        <v>#REF!</v>
      </c>
      <c r="AE589" s="18" t="e">
        <f>#REF!/1000</f>
        <v>#REF!</v>
      </c>
      <c r="AF589" s="18" t="e">
        <f>#REF!/1000</f>
        <v>#REF!</v>
      </c>
      <c r="AG589" s="18" t="e">
        <f>#REF!/1000</f>
        <v>#REF!</v>
      </c>
      <c r="AH589" s="18" t="e">
        <f>#REF!/1000</f>
        <v>#REF!</v>
      </c>
    </row>
    <row r="590" spans="1:34" s="17" customFormat="1">
      <c r="A590" s="7" t="s">
        <v>450</v>
      </c>
      <c r="B590" s="7">
        <v>426</v>
      </c>
      <c r="C590" s="7">
        <v>36</v>
      </c>
      <c r="D590" s="7">
        <v>202</v>
      </c>
      <c r="E590" s="7" t="s">
        <v>339</v>
      </c>
      <c r="F590" s="8">
        <v>36887</v>
      </c>
      <c r="G590" s="8">
        <v>49369</v>
      </c>
      <c r="H590" s="9">
        <v>12.481999999999999</v>
      </c>
      <c r="I590" s="10">
        <v>4</v>
      </c>
      <c r="J590" s="10" t="s">
        <v>405</v>
      </c>
      <c r="K590" s="11">
        <v>41843</v>
      </c>
      <c r="L590" s="12" t="s">
        <v>409</v>
      </c>
      <c r="M590" s="34">
        <v>2.1626599999999998</v>
      </c>
      <c r="N590" s="29">
        <v>4.4916600000000004</v>
      </c>
      <c r="O590" s="29">
        <v>1.1682399999999999</v>
      </c>
      <c r="P590" s="29">
        <v>15.38</v>
      </c>
      <c r="Q590" s="29">
        <v>0</v>
      </c>
      <c r="R590" s="29">
        <f t="shared" si="36"/>
        <v>3.5204980886762653E-2</v>
      </c>
      <c r="S590" s="29">
        <v>45.03</v>
      </c>
      <c r="T590" s="29">
        <f t="shared" si="39"/>
        <v>0.10307414104882461</v>
      </c>
      <c r="U590" s="29">
        <v>0</v>
      </c>
      <c r="V590" s="29">
        <f t="shared" si="37"/>
        <v>0</v>
      </c>
      <c r="W590" s="29">
        <v>0</v>
      </c>
      <c r="X590" s="29">
        <f t="shared" si="38"/>
        <v>0</v>
      </c>
      <c r="Y590" s="15" t="s">
        <v>487</v>
      </c>
      <c r="Z590" s="16" t="e">
        <f>#REF!/1000</f>
        <v>#REF!</v>
      </c>
      <c r="AA590" s="16" t="e">
        <f>#REF!/1000</f>
        <v>#REF!</v>
      </c>
      <c r="AB590" s="16" t="e">
        <f>#REF!/1000</f>
        <v>#REF!</v>
      </c>
      <c r="AC590" s="16" t="e">
        <f>#REF!/1000</f>
        <v>#REF!</v>
      </c>
      <c r="AE590" s="18" t="e">
        <f>#REF!/1000</f>
        <v>#REF!</v>
      </c>
      <c r="AF590" s="18" t="e">
        <f>#REF!/1000</f>
        <v>#REF!</v>
      </c>
      <c r="AG590" s="18" t="e">
        <f>#REF!/1000</f>
        <v>#REF!</v>
      </c>
      <c r="AH590" s="18" t="e">
        <f>#REF!/1000</f>
        <v>#REF!</v>
      </c>
    </row>
    <row r="591" spans="1:34" s="17" customFormat="1" ht="21" customHeight="1">
      <c r="A591" s="7" t="s">
        <v>450</v>
      </c>
      <c r="B591" s="7">
        <v>426</v>
      </c>
      <c r="C591" s="7">
        <v>36</v>
      </c>
      <c r="D591" s="7">
        <v>202</v>
      </c>
      <c r="E591" s="7" t="s">
        <v>339</v>
      </c>
      <c r="F591" s="8">
        <v>49369</v>
      </c>
      <c r="G591" s="8">
        <v>36887</v>
      </c>
      <c r="H591" s="9">
        <v>12.481999999999999</v>
      </c>
      <c r="I591" s="10">
        <v>4</v>
      </c>
      <c r="J591" s="10" t="s">
        <v>406</v>
      </c>
      <c r="K591" s="11">
        <v>41843</v>
      </c>
      <c r="L591" s="12" t="s">
        <v>409</v>
      </c>
      <c r="M591" s="34">
        <v>2.1626599999999998</v>
      </c>
      <c r="N591" s="29">
        <v>4.4916600000000004</v>
      </c>
      <c r="O591" s="29">
        <v>1.1682399999999999</v>
      </c>
      <c r="P591" s="29">
        <v>9.8699999999999992</v>
      </c>
      <c r="Q591" s="29">
        <v>6.35</v>
      </c>
      <c r="R591" s="29">
        <f t="shared" si="36"/>
        <v>2.9860141460846472E-2</v>
      </c>
      <c r="S591" s="29">
        <v>0</v>
      </c>
      <c r="T591" s="29">
        <f t="shared" si="39"/>
        <v>0</v>
      </c>
      <c r="U591" s="29">
        <v>0</v>
      </c>
      <c r="V591" s="29">
        <f t="shared" si="37"/>
        <v>0</v>
      </c>
      <c r="W591" s="29">
        <v>0</v>
      </c>
      <c r="X591" s="29">
        <f t="shared" si="38"/>
        <v>0</v>
      </c>
      <c r="Y591" s="15" t="s">
        <v>496</v>
      </c>
      <c r="Z591" s="16"/>
      <c r="AA591" s="16"/>
      <c r="AB591" s="16"/>
      <c r="AC591" s="16"/>
      <c r="AE591" s="18"/>
      <c r="AF591" s="18"/>
      <c r="AG591" s="18"/>
      <c r="AH591" s="18"/>
    </row>
    <row r="592" spans="1:34" s="17" customFormat="1">
      <c r="A592" s="7" t="s">
        <v>450</v>
      </c>
      <c r="B592" s="7">
        <v>426</v>
      </c>
      <c r="C592" s="7">
        <v>36</v>
      </c>
      <c r="D592" s="7">
        <v>203</v>
      </c>
      <c r="E592" s="7" t="s">
        <v>340</v>
      </c>
      <c r="F592" s="8">
        <v>49369</v>
      </c>
      <c r="G592" s="8">
        <v>57021</v>
      </c>
      <c r="H592" s="9">
        <v>7.6520000000000001</v>
      </c>
      <c r="I592" s="10">
        <v>4</v>
      </c>
      <c r="J592" s="10" t="s">
        <v>405</v>
      </c>
      <c r="K592" s="11">
        <v>41843</v>
      </c>
      <c r="L592" s="12" t="s">
        <v>409</v>
      </c>
      <c r="M592" s="34">
        <v>2.3461099999999999</v>
      </c>
      <c r="N592" s="29">
        <v>3.13869</v>
      </c>
      <c r="O592" s="29">
        <v>1.20536</v>
      </c>
      <c r="P592" s="29">
        <v>38.450000000000003</v>
      </c>
      <c r="Q592" s="29">
        <v>0</v>
      </c>
      <c r="R592" s="29">
        <f t="shared" si="36"/>
        <v>0.14356657456500638</v>
      </c>
      <c r="S592" s="29">
        <v>0</v>
      </c>
      <c r="T592" s="29">
        <f t="shared" si="39"/>
        <v>0</v>
      </c>
      <c r="U592" s="29">
        <v>2.56</v>
      </c>
      <c r="V592" s="29">
        <f t="shared" si="37"/>
        <v>9.5586588006870282E-3</v>
      </c>
      <c r="W592" s="29">
        <v>0</v>
      </c>
      <c r="X592" s="29">
        <f t="shared" si="38"/>
        <v>0</v>
      </c>
      <c r="Y592" s="15" t="s">
        <v>487</v>
      </c>
      <c r="Z592" s="16" t="e">
        <f>#REF!/1000</f>
        <v>#REF!</v>
      </c>
      <c r="AA592" s="16" t="e">
        <f>#REF!/1000</f>
        <v>#REF!</v>
      </c>
      <c r="AB592" s="16" t="e">
        <f>#REF!/1000</f>
        <v>#REF!</v>
      </c>
      <c r="AC592" s="16" t="e">
        <f>#REF!/1000</f>
        <v>#REF!</v>
      </c>
      <c r="AE592" s="18" t="e">
        <f>#REF!/1000</f>
        <v>#REF!</v>
      </c>
      <c r="AF592" s="18" t="e">
        <f>#REF!/1000</f>
        <v>#REF!</v>
      </c>
      <c r="AG592" s="18" t="e">
        <f>#REF!/1000</f>
        <v>#REF!</v>
      </c>
      <c r="AH592" s="18" t="e">
        <f>#REF!/1000</f>
        <v>#REF!</v>
      </c>
    </row>
    <row r="593" spans="1:34" s="17" customFormat="1">
      <c r="A593" s="7" t="s">
        <v>450</v>
      </c>
      <c r="B593" s="7">
        <v>426</v>
      </c>
      <c r="C593" s="7">
        <v>36</v>
      </c>
      <c r="D593" s="7">
        <v>203</v>
      </c>
      <c r="E593" s="7" t="s">
        <v>340</v>
      </c>
      <c r="F593" s="8">
        <v>57021</v>
      </c>
      <c r="G593" s="8">
        <v>49369</v>
      </c>
      <c r="H593" s="9">
        <v>7.6520000000000001</v>
      </c>
      <c r="I593" s="10">
        <v>4</v>
      </c>
      <c r="J593" s="10" t="s">
        <v>406</v>
      </c>
      <c r="K593" s="11">
        <v>41843</v>
      </c>
      <c r="L593" s="12" t="s">
        <v>409</v>
      </c>
      <c r="M593" s="34">
        <v>2.3461099999999999</v>
      </c>
      <c r="N593" s="29">
        <v>3.13869</v>
      </c>
      <c r="O593" s="29">
        <v>1.20536</v>
      </c>
      <c r="P593" s="29">
        <v>26.39</v>
      </c>
      <c r="Q593" s="29">
        <v>0</v>
      </c>
      <c r="R593" s="29">
        <f t="shared" si="36"/>
        <v>9.8536330371144815E-2</v>
      </c>
      <c r="S593" s="29">
        <v>0</v>
      </c>
      <c r="T593" s="29">
        <f t="shared" si="39"/>
        <v>0</v>
      </c>
      <c r="U593" s="29">
        <v>0</v>
      </c>
      <c r="V593" s="29">
        <f t="shared" si="37"/>
        <v>0</v>
      </c>
      <c r="W593" s="29">
        <v>0</v>
      </c>
      <c r="X593" s="29">
        <f t="shared" si="38"/>
        <v>0</v>
      </c>
      <c r="Y593" s="15" t="s">
        <v>496</v>
      </c>
      <c r="Z593" s="16"/>
      <c r="AA593" s="16"/>
      <c r="AB593" s="16"/>
      <c r="AC593" s="16"/>
      <c r="AE593" s="18"/>
      <c r="AF593" s="18"/>
      <c r="AG593" s="18"/>
      <c r="AH593" s="18"/>
    </row>
    <row r="594" spans="1:34" s="17" customFormat="1">
      <c r="A594" s="7" t="s">
        <v>450</v>
      </c>
      <c r="B594" s="7">
        <v>426</v>
      </c>
      <c r="C594" s="7">
        <v>344</v>
      </c>
      <c r="D594" s="7">
        <v>201</v>
      </c>
      <c r="E594" s="7" t="s">
        <v>341</v>
      </c>
      <c r="F594" s="8">
        <v>62600</v>
      </c>
      <c r="G594" s="8">
        <v>90850</v>
      </c>
      <c r="H594" s="9">
        <v>28.25</v>
      </c>
      <c r="I594" s="10">
        <v>4</v>
      </c>
      <c r="J594" s="10" t="s">
        <v>405</v>
      </c>
      <c r="K594" s="11">
        <v>41844</v>
      </c>
      <c r="L594" s="12" t="s">
        <v>409</v>
      </c>
      <c r="M594" s="34">
        <v>2.3945799999999999</v>
      </c>
      <c r="N594" s="29">
        <v>4.2842900000000004</v>
      </c>
      <c r="O594" s="29">
        <v>1.2890699999999999</v>
      </c>
      <c r="P594" s="29">
        <v>191.05</v>
      </c>
      <c r="Q594" s="29">
        <v>5.35</v>
      </c>
      <c r="R594" s="29">
        <f t="shared" si="36"/>
        <v>0.19592920353982304</v>
      </c>
      <c r="S594" s="29">
        <v>459.07</v>
      </c>
      <c r="T594" s="29">
        <f t="shared" si="39"/>
        <v>0.46429329962073324</v>
      </c>
      <c r="U594" s="29">
        <v>3</v>
      </c>
      <c r="V594" s="29">
        <f t="shared" si="37"/>
        <v>3.0341340075853347E-3</v>
      </c>
      <c r="W594" s="29">
        <v>0</v>
      </c>
      <c r="X594" s="29">
        <f t="shared" si="38"/>
        <v>0</v>
      </c>
      <c r="Y594" s="15"/>
      <c r="Z594" s="16" t="e">
        <f>#REF!/1000</f>
        <v>#REF!</v>
      </c>
      <c r="AA594" s="16" t="e">
        <f>#REF!/1000</f>
        <v>#REF!</v>
      </c>
      <c r="AB594" s="16" t="e">
        <f>#REF!/1000</f>
        <v>#REF!</v>
      </c>
      <c r="AC594" s="16" t="e">
        <f>#REF!/1000</f>
        <v>#REF!</v>
      </c>
      <c r="AE594" s="18" t="e">
        <f>#REF!/1000</f>
        <v>#REF!</v>
      </c>
      <c r="AF594" s="18" t="e">
        <f>#REF!/1000</f>
        <v>#REF!</v>
      </c>
      <c r="AG594" s="18" t="e">
        <f>#REF!/1000</f>
        <v>#REF!</v>
      </c>
      <c r="AH594" s="18" t="e">
        <f>#REF!/1000</f>
        <v>#REF!</v>
      </c>
    </row>
    <row r="595" spans="1:34" s="28" customFormat="1">
      <c r="A595" s="19" t="s">
        <v>450</v>
      </c>
      <c r="B595" s="19">
        <v>426</v>
      </c>
      <c r="C595" s="19">
        <v>344</v>
      </c>
      <c r="D595" s="19">
        <v>201</v>
      </c>
      <c r="E595" s="19" t="s">
        <v>341</v>
      </c>
      <c r="F595" s="20">
        <v>90850</v>
      </c>
      <c r="G595" s="20">
        <v>62600</v>
      </c>
      <c r="H595" s="21">
        <v>28.25</v>
      </c>
      <c r="I595" s="22">
        <v>4</v>
      </c>
      <c r="J595" s="22" t="s">
        <v>406</v>
      </c>
      <c r="K595" s="23">
        <v>41844</v>
      </c>
      <c r="L595" s="24" t="s">
        <v>409</v>
      </c>
      <c r="M595" s="39">
        <v>2.5024600000000001</v>
      </c>
      <c r="N595" s="47">
        <v>5.6124299999999998</v>
      </c>
      <c r="O595" s="47">
        <v>1.41947</v>
      </c>
      <c r="P595" s="47">
        <v>647.41</v>
      </c>
      <c r="Q595" s="47">
        <v>20.7</v>
      </c>
      <c r="R595" s="29">
        <f t="shared" si="36"/>
        <v>0.66524399494311004</v>
      </c>
      <c r="S595" s="47">
        <v>834.62</v>
      </c>
      <c r="T595" s="47">
        <f t="shared" si="39"/>
        <v>0.84411630847029073</v>
      </c>
      <c r="U595" s="47">
        <v>4</v>
      </c>
      <c r="V595" s="29">
        <f t="shared" si="37"/>
        <v>4.0455120101137798E-3</v>
      </c>
      <c r="W595" s="47">
        <v>0</v>
      </c>
      <c r="X595" s="29">
        <f t="shared" si="38"/>
        <v>0</v>
      </c>
      <c r="Y595" s="26"/>
      <c r="Z595" s="27" t="e">
        <f>#REF!/1000</f>
        <v>#REF!</v>
      </c>
      <c r="AA595" s="27" t="e">
        <f>#REF!/1000</f>
        <v>#REF!</v>
      </c>
      <c r="AB595" s="27" t="e">
        <f>#REF!/1000</f>
        <v>#REF!</v>
      </c>
      <c r="AC595" s="27" t="e">
        <f>#REF!/1000</f>
        <v>#REF!</v>
      </c>
      <c r="AE595" s="18" t="e">
        <f>#REF!/1000</f>
        <v>#REF!</v>
      </c>
      <c r="AF595" s="18" t="e">
        <f>#REF!/1000</f>
        <v>#REF!</v>
      </c>
      <c r="AG595" s="18" t="e">
        <f>#REF!/1000</f>
        <v>#REF!</v>
      </c>
      <c r="AH595" s="18" t="e">
        <f>#REF!/1000</f>
        <v>#REF!</v>
      </c>
    </row>
    <row r="596" spans="1:34" s="28" customFormat="1">
      <c r="A596" s="19" t="s">
        <v>450</v>
      </c>
      <c r="B596" s="19">
        <v>426</v>
      </c>
      <c r="C596" s="19">
        <v>344</v>
      </c>
      <c r="D596" s="19">
        <v>202</v>
      </c>
      <c r="E596" s="19" t="s">
        <v>342</v>
      </c>
      <c r="F596" s="20">
        <v>90850</v>
      </c>
      <c r="G596" s="20">
        <v>102181</v>
      </c>
      <c r="H596" s="21">
        <v>11.331</v>
      </c>
      <c r="I596" s="22">
        <v>4</v>
      </c>
      <c r="J596" s="22" t="s">
        <v>405</v>
      </c>
      <c r="K596" s="23">
        <v>41844</v>
      </c>
      <c r="L596" s="24" t="s">
        <v>409</v>
      </c>
      <c r="M596" s="39">
        <v>2.7227000000000001</v>
      </c>
      <c r="N596" s="47">
        <v>6.1072800000000003</v>
      </c>
      <c r="O596" s="47">
        <v>1.10951</v>
      </c>
      <c r="P596" s="47">
        <v>8.39</v>
      </c>
      <c r="Q596" s="47">
        <v>19.57</v>
      </c>
      <c r="R596" s="29">
        <f t="shared" si="36"/>
        <v>4.5828763064664574E-2</v>
      </c>
      <c r="S596" s="47">
        <v>7.56</v>
      </c>
      <c r="T596" s="47">
        <f t="shared" si="39"/>
        <v>1.9062748212867353E-2</v>
      </c>
      <c r="U596" s="47">
        <v>30</v>
      </c>
      <c r="V596" s="29">
        <f t="shared" si="37"/>
        <v>7.5645826241537123E-2</v>
      </c>
      <c r="W596" s="47">
        <v>0</v>
      </c>
      <c r="X596" s="29">
        <f t="shared" si="38"/>
        <v>0</v>
      </c>
      <c r="Y596" s="26"/>
      <c r="Z596" s="27" t="e">
        <f>#REF!/1000</f>
        <v>#REF!</v>
      </c>
      <c r="AA596" s="27" t="e">
        <f>#REF!/1000</f>
        <v>#REF!</v>
      </c>
      <c r="AB596" s="27" t="e">
        <f>#REF!/1000</f>
        <v>#REF!</v>
      </c>
      <c r="AC596" s="27" t="e">
        <f>#REF!/1000</f>
        <v>#REF!</v>
      </c>
      <c r="AE596" s="18" t="e">
        <f>#REF!/1000</f>
        <v>#REF!</v>
      </c>
      <c r="AF596" s="18" t="e">
        <f>#REF!/1000</f>
        <v>#REF!</v>
      </c>
      <c r="AG596" s="18" t="e">
        <f>#REF!/1000</f>
        <v>#REF!</v>
      </c>
      <c r="AH596" s="18" t="e">
        <f>#REF!/1000</f>
        <v>#REF!</v>
      </c>
    </row>
    <row r="597" spans="1:34" s="28" customFormat="1">
      <c r="A597" s="19" t="s">
        <v>450</v>
      </c>
      <c r="B597" s="19">
        <v>426</v>
      </c>
      <c r="C597" s="19">
        <v>344</v>
      </c>
      <c r="D597" s="19">
        <v>202</v>
      </c>
      <c r="E597" s="19" t="s">
        <v>342</v>
      </c>
      <c r="F597" s="20">
        <v>102181</v>
      </c>
      <c r="G597" s="20">
        <v>90850</v>
      </c>
      <c r="H597" s="21">
        <v>11.331</v>
      </c>
      <c r="I597" s="22">
        <v>4</v>
      </c>
      <c r="J597" s="22" t="s">
        <v>406</v>
      </c>
      <c r="K597" s="23">
        <v>41844</v>
      </c>
      <c r="L597" s="24" t="s">
        <v>409</v>
      </c>
      <c r="M597" s="39">
        <v>3.5594299999999999</v>
      </c>
      <c r="N597" s="47">
        <v>8.4373699999999996</v>
      </c>
      <c r="O597" s="47">
        <v>1.17971</v>
      </c>
      <c r="P597" s="47">
        <v>104.83</v>
      </c>
      <c r="Q597" s="47">
        <v>31.8</v>
      </c>
      <c r="R597" s="29">
        <f t="shared" si="36"/>
        <v>0.30442402007135927</v>
      </c>
      <c r="S597" s="47">
        <v>32.81</v>
      </c>
      <c r="T597" s="47">
        <f t="shared" si="39"/>
        <v>8.2731318632827774E-2</v>
      </c>
      <c r="U597" s="47">
        <v>0</v>
      </c>
      <c r="V597" s="29">
        <f t="shared" si="37"/>
        <v>0</v>
      </c>
      <c r="W597" s="47">
        <v>0</v>
      </c>
      <c r="X597" s="29">
        <f t="shared" si="38"/>
        <v>0</v>
      </c>
      <c r="Y597" s="26"/>
      <c r="Z597" s="27" t="e">
        <f>#REF!/1000</f>
        <v>#REF!</v>
      </c>
      <c r="AA597" s="27" t="e">
        <f>#REF!/1000</f>
        <v>#REF!</v>
      </c>
      <c r="AB597" s="27" t="e">
        <f>#REF!/1000</f>
        <v>#REF!</v>
      </c>
      <c r="AC597" s="27" t="e">
        <f>#REF!/1000</f>
        <v>#REF!</v>
      </c>
      <c r="AE597" s="18" t="e">
        <f>#REF!/1000</f>
        <v>#REF!</v>
      </c>
      <c r="AF597" s="18" t="e">
        <f>#REF!/1000</f>
        <v>#REF!</v>
      </c>
      <c r="AG597" s="18" t="e">
        <f>#REF!/1000</f>
        <v>#REF!</v>
      </c>
      <c r="AH597" s="18" t="e">
        <f>#REF!/1000</f>
        <v>#REF!</v>
      </c>
    </row>
    <row r="598" spans="1:34" s="28" customFormat="1">
      <c r="A598" s="19" t="s">
        <v>450</v>
      </c>
      <c r="B598" s="19">
        <v>426</v>
      </c>
      <c r="C598" s="19">
        <v>3191</v>
      </c>
      <c r="D598" s="19">
        <v>101</v>
      </c>
      <c r="E598" s="19" t="s">
        <v>343</v>
      </c>
      <c r="F598" s="20">
        <v>0</v>
      </c>
      <c r="G598" s="20">
        <v>13600</v>
      </c>
      <c r="H598" s="21">
        <v>13.6</v>
      </c>
      <c r="I598" s="22">
        <v>4</v>
      </c>
      <c r="J598" s="22" t="s">
        <v>405</v>
      </c>
      <c r="K598" s="23">
        <v>41843</v>
      </c>
      <c r="L598" s="24" t="s">
        <v>409</v>
      </c>
      <c r="M598" s="39">
        <v>2.9620600000000001</v>
      </c>
      <c r="N598" s="47">
        <v>7.7121000000000004</v>
      </c>
      <c r="O598" s="47">
        <v>1.1059699999999999</v>
      </c>
      <c r="P598" s="47">
        <v>0</v>
      </c>
      <c r="Q598" s="47">
        <v>1143.47</v>
      </c>
      <c r="R598" s="29">
        <f t="shared" si="36"/>
        <v>1.2011239495798318</v>
      </c>
      <c r="S598" s="47">
        <v>167.4</v>
      </c>
      <c r="T598" s="47">
        <f t="shared" si="39"/>
        <v>0.35168067226890753</v>
      </c>
      <c r="U598" s="47">
        <v>7</v>
      </c>
      <c r="V598" s="29">
        <f t="shared" si="37"/>
        <v>1.4705882352941175E-2</v>
      </c>
      <c r="W598" s="47">
        <v>1</v>
      </c>
      <c r="X598" s="29">
        <f t="shared" si="38"/>
        <v>2.1008403361344537E-3</v>
      </c>
      <c r="Y598" s="26"/>
      <c r="Z598" s="27" t="e">
        <f>#REF!/1000</f>
        <v>#REF!</v>
      </c>
      <c r="AA598" s="27" t="e">
        <f>#REF!/1000</f>
        <v>#REF!</v>
      </c>
      <c r="AB598" s="27" t="e">
        <f>#REF!/1000</f>
        <v>#REF!</v>
      </c>
      <c r="AC598" s="27" t="e">
        <f>#REF!/1000</f>
        <v>#REF!</v>
      </c>
      <c r="AE598" s="18" t="e">
        <f>#REF!/1000</f>
        <v>#REF!</v>
      </c>
      <c r="AF598" s="18" t="e">
        <f>#REF!/1000</f>
        <v>#REF!</v>
      </c>
      <c r="AG598" s="18" t="e">
        <f>#REF!/1000</f>
        <v>#REF!</v>
      </c>
      <c r="AH598" s="18" t="e">
        <f>#REF!/1000</f>
        <v>#REF!</v>
      </c>
    </row>
    <row r="599" spans="1:34" s="28" customFormat="1">
      <c r="A599" s="19" t="s">
        <v>450</v>
      </c>
      <c r="B599" s="19">
        <v>426</v>
      </c>
      <c r="C599" s="19">
        <v>3191</v>
      </c>
      <c r="D599" s="19">
        <v>101</v>
      </c>
      <c r="E599" s="19" t="s">
        <v>343</v>
      </c>
      <c r="F599" s="20">
        <v>13600</v>
      </c>
      <c r="G599" s="20">
        <v>0</v>
      </c>
      <c r="H599" s="21">
        <v>13.6</v>
      </c>
      <c r="I599" s="22">
        <v>4</v>
      </c>
      <c r="J599" s="22" t="s">
        <v>406</v>
      </c>
      <c r="K599" s="23">
        <v>41843</v>
      </c>
      <c r="L599" s="24" t="s">
        <v>409</v>
      </c>
      <c r="M599" s="39">
        <v>2.6615899999999999</v>
      </c>
      <c r="N599" s="47">
        <v>6.7170699999999997</v>
      </c>
      <c r="O599" s="47">
        <v>1.13937</v>
      </c>
      <c r="P599" s="47">
        <v>0</v>
      </c>
      <c r="Q599" s="47">
        <v>875.4</v>
      </c>
      <c r="R599" s="29">
        <f t="shared" si="36"/>
        <v>0.91953781512605048</v>
      </c>
      <c r="S599" s="47">
        <v>22.32</v>
      </c>
      <c r="T599" s="47">
        <f t="shared" si="39"/>
        <v>4.6890756302521007E-2</v>
      </c>
      <c r="U599" s="47">
        <v>0</v>
      </c>
      <c r="V599" s="29">
        <f t="shared" si="37"/>
        <v>0</v>
      </c>
      <c r="W599" s="47">
        <v>0</v>
      </c>
      <c r="X599" s="29">
        <f t="shared" si="38"/>
        <v>0</v>
      </c>
      <c r="Y599" s="26"/>
      <c r="Z599" s="27" t="e">
        <f>#REF!/1000</f>
        <v>#REF!</v>
      </c>
      <c r="AA599" s="27" t="e">
        <f>#REF!/1000</f>
        <v>#REF!</v>
      </c>
      <c r="AB599" s="27" t="e">
        <f>#REF!/1000</f>
        <v>#REF!</v>
      </c>
      <c r="AC599" s="27" t="e">
        <f>#REF!/1000</f>
        <v>#REF!</v>
      </c>
      <c r="AE599" s="18" t="e">
        <f>#REF!/1000</f>
        <v>#REF!</v>
      </c>
      <c r="AF599" s="18" t="e">
        <f>#REF!/1000</f>
        <v>#REF!</v>
      </c>
      <c r="AG599" s="18" t="e">
        <f>#REF!/1000</f>
        <v>#REF!</v>
      </c>
      <c r="AH599" s="18" t="e">
        <f>#REF!/1000</f>
        <v>#REF!</v>
      </c>
    </row>
    <row r="600" spans="1:34" s="28" customFormat="1">
      <c r="A600" s="19" t="s">
        <v>450</v>
      </c>
      <c r="B600" s="19">
        <v>426</v>
      </c>
      <c r="C600" s="19">
        <v>3191</v>
      </c>
      <c r="D600" s="19">
        <v>102</v>
      </c>
      <c r="E600" s="19" t="s">
        <v>344</v>
      </c>
      <c r="F600" s="20">
        <v>13600</v>
      </c>
      <c r="G600" s="20">
        <v>25545</v>
      </c>
      <c r="H600" s="21">
        <v>11.945</v>
      </c>
      <c r="I600" s="22">
        <v>4</v>
      </c>
      <c r="J600" s="22" t="s">
        <v>405</v>
      </c>
      <c r="K600" s="23">
        <v>41843</v>
      </c>
      <c r="L600" s="24" t="s">
        <v>409</v>
      </c>
      <c r="M600" s="39">
        <v>2.8563800000000001</v>
      </c>
      <c r="N600" s="47">
        <v>4.6601900000000001</v>
      </c>
      <c r="O600" s="47">
        <v>1.20617</v>
      </c>
      <c r="P600" s="47">
        <v>0</v>
      </c>
      <c r="Q600" s="47">
        <v>1504.72</v>
      </c>
      <c r="R600" s="29">
        <f t="shared" si="36"/>
        <v>1.7995814148179152</v>
      </c>
      <c r="S600" s="47">
        <v>19.91</v>
      </c>
      <c r="T600" s="47">
        <f t="shared" si="39"/>
        <v>4.7623034144591271E-2</v>
      </c>
      <c r="U600" s="47">
        <v>0</v>
      </c>
      <c r="V600" s="29">
        <f t="shared" si="37"/>
        <v>0</v>
      </c>
      <c r="W600" s="47">
        <v>0</v>
      </c>
      <c r="X600" s="29">
        <f t="shared" si="38"/>
        <v>0</v>
      </c>
      <c r="Y600" s="26"/>
      <c r="Z600" s="27" t="e">
        <f>#REF!/1000</f>
        <v>#REF!</v>
      </c>
      <c r="AA600" s="27" t="e">
        <f>#REF!/1000</f>
        <v>#REF!</v>
      </c>
      <c r="AB600" s="27" t="e">
        <f>#REF!/1000</f>
        <v>#REF!</v>
      </c>
      <c r="AC600" s="27" t="e">
        <f>#REF!/1000</f>
        <v>#REF!</v>
      </c>
      <c r="AE600" s="18" t="e">
        <f>#REF!/1000</f>
        <v>#REF!</v>
      </c>
      <c r="AF600" s="18" t="e">
        <f>#REF!/1000</f>
        <v>#REF!</v>
      </c>
      <c r="AG600" s="18" t="e">
        <f>#REF!/1000</f>
        <v>#REF!</v>
      </c>
      <c r="AH600" s="18" t="e">
        <f>#REF!/1000</f>
        <v>#REF!</v>
      </c>
    </row>
    <row r="601" spans="1:34" s="28" customFormat="1">
      <c r="A601" s="19" t="s">
        <v>450</v>
      </c>
      <c r="B601" s="19">
        <v>426</v>
      </c>
      <c r="C601" s="19">
        <v>3191</v>
      </c>
      <c r="D601" s="19">
        <v>102</v>
      </c>
      <c r="E601" s="19" t="s">
        <v>344</v>
      </c>
      <c r="F601" s="20">
        <v>25545</v>
      </c>
      <c r="G601" s="20">
        <v>13600</v>
      </c>
      <c r="H601" s="21">
        <v>11.945</v>
      </c>
      <c r="I601" s="22">
        <v>4</v>
      </c>
      <c r="J601" s="22" t="s">
        <v>406</v>
      </c>
      <c r="K601" s="23">
        <v>41843</v>
      </c>
      <c r="L601" s="24" t="s">
        <v>409</v>
      </c>
      <c r="M601" s="39">
        <v>2.6888899999999998</v>
      </c>
      <c r="N601" s="47">
        <v>5.35459</v>
      </c>
      <c r="O601" s="47">
        <v>1.2582199999999999</v>
      </c>
      <c r="P601" s="47">
        <v>0</v>
      </c>
      <c r="Q601" s="47">
        <v>879.54</v>
      </c>
      <c r="R601" s="29">
        <f t="shared" si="36"/>
        <v>1.0518926030018536</v>
      </c>
      <c r="S601" s="47">
        <v>41.66</v>
      </c>
      <c r="T601" s="47">
        <f t="shared" si="39"/>
        <v>9.9647192489385847E-2</v>
      </c>
      <c r="U601" s="47">
        <v>37</v>
      </c>
      <c r="V601" s="29">
        <f t="shared" si="37"/>
        <v>8.8500867069305739E-2</v>
      </c>
      <c r="W601" s="47">
        <v>0</v>
      </c>
      <c r="X601" s="29">
        <f t="shared" si="38"/>
        <v>0</v>
      </c>
      <c r="Y601" s="26"/>
      <c r="Z601" s="27" t="e">
        <f>#REF!/1000</f>
        <v>#REF!</v>
      </c>
      <c r="AA601" s="27" t="e">
        <f>#REF!/1000</f>
        <v>#REF!</v>
      </c>
      <c r="AB601" s="27" t="e">
        <f>#REF!/1000</f>
        <v>#REF!</v>
      </c>
      <c r="AC601" s="27" t="e">
        <f>#REF!/1000</f>
        <v>#REF!</v>
      </c>
      <c r="AE601" s="18" t="e">
        <f>#REF!/1000</f>
        <v>#REF!</v>
      </c>
      <c r="AF601" s="18" t="e">
        <f>#REF!/1000</f>
        <v>#REF!</v>
      </c>
      <c r="AG601" s="18" t="e">
        <f>#REF!/1000</f>
        <v>#REF!</v>
      </c>
      <c r="AH601" s="18" t="e">
        <f>#REF!/1000</f>
        <v>#REF!</v>
      </c>
    </row>
    <row r="602" spans="1:34" s="17" customFormat="1">
      <c r="A602" s="7" t="s">
        <v>461</v>
      </c>
      <c r="B602" s="7">
        <v>428</v>
      </c>
      <c r="C602" s="7">
        <v>3</v>
      </c>
      <c r="D602" s="7">
        <v>401</v>
      </c>
      <c r="E602" s="7" t="s">
        <v>345</v>
      </c>
      <c r="F602" s="8">
        <v>109900</v>
      </c>
      <c r="G602" s="8">
        <v>116800</v>
      </c>
      <c r="H602" s="9">
        <v>6.9</v>
      </c>
      <c r="I602" s="10">
        <v>4</v>
      </c>
      <c r="J602" s="10" t="s">
        <v>405</v>
      </c>
      <c r="K602" s="11">
        <v>41841</v>
      </c>
      <c r="L602" s="12" t="s">
        <v>409</v>
      </c>
      <c r="M602" s="34">
        <v>2.3405800000000001</v>
      </c>
      <c r="N602" s="29">
        <v>3.79094</v>
      </c>
      <c r="O602" s="29">
        <v>1.14412</v>
      </c>
      <c r="P602" s="29">
        <v>10.52</v>
      </c>
      <c r="Q602" s="29">
        <v>11.26</v>
      </c>
      <c r="R602" s="29">
        <f t="shared" si="36"/>
        <v>6.6873706004140776E-2</v>
      </c>
      <c r="S602" s="29">
        <v>0</v>
      </c>
      <c r="T602" s="29">
        <f t="shared" si="39"/>
        <v>0</v>
      </c>
      <c r="U602" s="29">
        <v>0</v>
      </c>
      <c r="V602" s="29">
        <f t="shared" si="37"/>
        <v>0</v>
      </c>
      <c r="W602" s="29">
        <v>0</v>
      </c>
      <c r="X602" s="29">
        <f t="shared" si="38"/>
        <v>0</v>
      </c>
      <c r="Y602" s="15"/>
      <c r="Z602" s="16" t="e">
        <f>#REF!/1000</f>
        <v>#REF!</v>
      </c>
      <c r="AA602" s="16" t="e">
        <f>#REF!/1000</f>
        <v>#REF!</v>
      </c>
      <c r="AB602" s="16" t="e">
        <f>#REF!/1000</f>
        <v>#REF!</v>
      </c>
      <c r="AC602" s="16" t="e">
        <f>#REF!/1000</f>
        <v>#REF!</v>
      </c>
      <c r="AE602" s="18" t="e">
        <f>#REF!/1000</f>
        <v>#REF!</v>
      </c>
      <c r="AF602" s="18" t="e">
        <f>#REF!/1000</f>
        <v>#REF!</v>
      </c>
      <c r="AG602" s="18" t="e">
        <f>#REF!/1000</f>
        <v>#REF!</v>
      </c>
      <c r="AH602" s="18" t="e">
        <f>#REF!/1000</f>
        <v>#REF!</v>
      </c>
    </row>
    <row r="603" spans="1:34" s="28" customFormat="1">
      <c r="A603" s="19" t="s">
        <v>461</v>
      </c>
      <c r="B603" s="19">
        <v>428</v>
      </c>
      <c r="C603" s="19">
        <v>3</v>
      </c>
      <c r="D603" s="19">
        <v>401</v>
      </c>
      <c r="E603" s="19" t="s">
        <v>345</v>
      </c>
      <c r="F603" s="20">
        <v>94929</v>
      </c>
      <c r="G603" s="20">
        <v>103760</v>
      </c>
      <c r="H603" s="21">
        <v>8.8309999999999995</v>
      </c>
      <c r="I603" s="22">
        <v>4</v>
      </c>
      <c r="J603" s="22" t="s">
        <v>405</v>
      </c>
      <c r="K603" s="23">
        <v>41841</v>
      </c>
      <c r="L603" s="24" t="s">
        <v>409</v>
      </c>
      <c r="M603" s="39">
        <v>2.1234199999999999</v>
      </c>
      <c r="N603" s="47">
        <v>3.6452800000000001</v>
      </c>
      <c r="O603" s="47">
        <v>1.0566199999999999</v>
      </c>
      <c r="P603" s="47">
        <v>0</v>
      </c>
      <c r="Q603" s="47">
        <v>10.85</v>
      </c>
      <c r="R603" s="29">
        <f t="shared" si="36"/>
        <v>1.7551806137470274E-2</v>
      </c>
      <c r="S603" s="47">
        <v>0</v>
      </c>
      <c r="T603" s="47">
        <f t="shared" si="39"/>
        <v>0</v>
      </c>
      <c r="U603" s="47">
        <v>0</v>
      </c>
      <c r="V603" s="29">
        <f t="shared" si="37"/>
        <v>0</v>
      </c>
      <c r="W603" s="47">
        <v>0</v>
      </c>
      <c r="X603" s="29">
        <f t="shared" si="38"/>
        <v>0</v>
      </c>
      <c r="Y603" s="26"/>
      <c r="Z603" s="27" t="e">
        <f>#REF!/1000</f>
        <v>#REF!</v>
      </c>
      <c r="AA603" s="27" t="e">
        <f>#REF!/1000</f>
        <v>#REF!</v>
      </c>
      <c r="AB603" s="27" t="e">
        <f>#REF!/1000</f>
        <v>#REF!</v>
      </c>
      <c r="AC603" s="27" t="e">
        <f>#REF!/1000</f>
        <v>#REF!</v>
      </c>
      <c r="AE603" s="18" t="e">
        <f>#REF!/1000</f>
        <v>#REF!</v>
      </c>
      <c r="AF603" s="18" t="e">
        <f>#REF!/1000</f>
        <v>#REF!</v>
      </c>
      <c r="AG603" s="18" t="e">
        <f>#REF!/1000</f>
        <v>#REF!</v>
      </c>
      <c r="AH603" s="18" t="e">
        <f>#REF!/1000</f>
        <v>#REF!</v>
      </c>
    </row>
    <row r="604" spans="1:34" s="28" customFormat="1">
      <c r="A604" s="19" t="s">
        <v>461</v>
      </c>
      <c r="B604" s="19">
        <v>428</v>
      </c>
      <c r="C604" s="19">
        <v>3</v>
      </c>
      <c r="D604" s="19">
        <v>401</v>
      </c>
      <c r="E604" s="19" t="s">
        <v>345</v>
      </c>
      <c r="F604" s="20">
        <v>103760</v>
      </c>
      <c r="G604" s="20">
        <v>94929</v>
      </c>
      <c r="H604" s="21">
        <v>8.8309999999999995</v>
      </c>
      <c r="I604" s="22">
        <v>4</v>
      </c>
      <c r="J604" s="22" t="s">
        <v>406</v>
      </c>
      <c r="K604" s="23">
        <v>41841</v>
      </c>
      <c r="L604" s="24" t="s">
        <v>409</v>
      </c>
      <c r="M604" s="39">
        <v>2.1932700000000001</v>
      </c>
      <c r="N604" s="47">
        <v>5.6814200000000001</v>
      </c>
      <c r="O604" s="47">
        <v>1.0256000000000001</v>
      </c>
      <c r="P604" s="47">
        <v>1.58</v>
      </c>
      <c r="Q604" s="47">
        <v>0</v>
      </c>
      <c r="R604" s="29">
        <f t="shared" si="36"/>
        <v>5.1118624326641545E-3</v>
      </c>
      <c r="S604" s="47">
        <v>0</v>
      </c>
      <c r="T604" s="47">
        <f t="shared" si="39"/>
        <v>0</v>
      </c>
      <c r="U604" s="47">
        <v>0</v>
      </c>
      <c r="V604" s="29">
        <f t="shared" si="37"/>
        <v>0</v>
      </c>
      <c r="W604" s="47">
        <v>0</v>
      </c>
      <c r="X604" s="29">
        <f t="shared" si="38"/>
        <v>0</v>
      </c>
      <c r="Y604" s="26"/>
      <c r="Z604" s="27" t="e">
        <f>#REF!/1000</f>
        <v>#REF!</v>
      </c>
      <c r="AA604" s="27" t="e">
        <f>#REF!/1000</f>
        <v>#REF!</v>
      </c>
      <c r="AB604" s="27" t="e">
        <f>#REF!/1000</f>
        <v>#REF!</v>
      </c>
      <c r="AC604" s="27" t="e">
        <f>#REF!/1000</f>
        <v>#REF!</v>
      </c>
      <c r="AE604" s="18" t="e">
        <f>#REF!/1000</f>
        <v>#REF!</v>
      </c>
      <c r="AF604" s="18" t="e">
        <f>#REF!/1000</f>
        <v>#REF!</v>
      </c>
      <c r="AG604" s="18" t="e">
        <f>#REF!/1000</f>
        <v>#REF!</v>
      </c>
      <c r="AH604" s="18" t="e">
        <f>#REF!/1000</f>
        <v>#REF!</v>
      </c>
    </row>
    <row r="605" spans="1:34" s="17" customFormat="1">
      <c r="A605" s="7" t="s">
        <v>461</v>
      </c>
      <c r="B605" s="7">
        <v>428</v>
      </c>
      <c r="C605" s="7">
        <v>3</v>
      </c>
      <c r="D605" s="7">
        <v>401</v>
      </c>
      <c r="E605" s="7" t="s">
        <v>345</v>
      </c>
      <c r="F605" s="8">
        <v>116800</v>
      </c>
      <c r="G605" s="8">
        <v>109900</v>
      </c>
      <c r="H605" s="9">
        <v>6.9</v>
      </c>
      <c r="I605" s="10">
        <v>4</v>
      </c>
      <c r="J605" s="10" t="s">
        <v>406</v>
      </c>
      <c r="K605" s="11">
        <v>41841</v>
      </c>
      <c r="L605" s="12" t="s">
        <v>409</v>
      </c>
      <c r="M605" s="34">
        <v>2.0253399999999999</v>
      </c>
      <c r="N605" s="29">
        <v>3.4859900000000001</v>
      </c>
      <c r="O605" s="29">
        <v>1.1976899999999999</v>
      </c>
      <c r="P605" s="29">
        <v>5.79</v>
      </c>
      <c r="Q605" s="29">
        <v>14.58</v>
      </c>
      <c r="R605" s="29">
        <f t="shared" si="36"/>
        <v>5.4161490683229813E-2</v>
      </c>
      <c r="S605" s="29">
        <v>0</v>
      </c>
      <c r="T605" s="29">
        <f t="shared" si="39"/>
        <v>0</v>
      </c>
      <c r="U605" s="29">
        <v>3</v>
      </c>
      <c r="V605" s="29">
        <f t="shared" si="37"/>
        <v>1.2422360248447202E-2</v>
      </c>
      <c r="W605" s="29">
        <v>0</v>
      </c>
      <c r="X605" s="29">
        <f t="shared" si="38"/>
        <v>0</v>
      </c>
      <c r="Y605" s="15"/>
      <c r="Z605" s="16" t="e">
        <f>#REF!/1000</f>
        <v>#REF!</v>
      </c>
      <c r="AA605" s="16" t="e">
        <f>#REF!/1000</f>
        <v>#REF!</v>
      </c>
      <c r="AB605" s="16" t="e">
        <f>#REF!/1000</f>
        <v>#REF!</v>
      </c>
      <c r="AC605" s="16" t="e">
        <f>#REF!/1000</f>
        <v>#REF!</v>
      </c>
      <c r="AE605" s="18" t="e">
        <f>#REF!/1000</f>
        <v>#REF!</v>
      </c>
      <c r="AF605" s="18" t="e">
        <f>#REF!/1000</f>
        <v>#REF!</v>
      </c>
      <c r="AG605" s="18" t="e">
        <f>#REF!/1000</f>
        <v>#REF!</v>
      </c>
      <c r="AH605" s="18" t="e">
        <f>#REF!/1000</f>
        <v>#REF!</v>
      </c>
    </row>
    <row r="606" spans="1:34" s="28" customFormat="1">
      <c r="A606" s="19" t="s">
        <v>461</v>
      </c>
      <c r="B606" s="19">
        <v>428</v>
      </c>
      <c r="C606" s="19">
        <v>3</v>
      </c>
      <c r="D606" s="19">
        <v>402</v>
      </c>
      <c r="E606" s="19" t="s">
        <v>346</v>
      </c>
      <c r="F606" s="20">
        <v>137640</v>
      </c>
      <c r="G606" s="20">
        <v>119500</v>
      </c>
      <c r="H606" s="21">
        <v>18.14</v>
      </c>
      <c r="I606" s="22">
        <v>4</v>
      </c>
      <c r="J606" s="22" t="s">
        <v>406</v>
      </c>
      <c r="K606" s="23">
        <v>41841</v>
      </c>
      <c r="L606" s="24" t="s">
        <v>409</v>
      </c>
      <c r="M606" s="39">
        <v>2.51003</v>
      </c>
      <c r="N606" s="47">
        <v>4.3816699999999997</v>
      </c>
      <c r="O606" s="47">
        <v>1.1867300000000001</v>
      </c>
      <c r="P606" s="47">
        <v>6.71</v>
      </c>
      <c r="Q606" s="47">
        <v>19.45</v>
      </c>
      <c r="R606" s="29">
        <f t="shared" si="36"/>
        <v>2.5885966293904553E-2</v>
      </c>
      <c r="S606" s="47">
        <v>0</v>
      </c>
      <c r="T606" s="47">
        <f t="shared" si="39"/>
        <v>0</v>
      </c>
      <c r="U606" s="47">
        <v>0</v>
      </c>
      <c r="V606" s="29">
        <f t="shared" si="37"/>
        <v>0</v>
      </c>
      <c r="W606" s="47">
        <v>0</v>
      </c>
      <c r="X606" s="29">
        <f t="shared" si="38"/>
        <v>0</v>
      </c>
      <c r="Y606" s="26"/>
      <c r="Z606" s="27" t="e">
        <f>#REF!/1000</f>
        <v>#REF!</v>
      </c>
      <c r="AA606" s="27" t="e">
        <f>#REF!/1000</f>
        <v>#REF!</v>
      </c>
      <c r="AB606" s="27" t="e">
        <f>#REF!/1000</f>
        <v>#REF!</v>
      </c>
      <c r="AC606" s="27" t="e">
        <f>#REF!/1000</f>
        <v>#REF!</v>
      </c>
      <c r="AE606" s="18" t="e">
        <f>#REF!/1000</f>
        <v>#REF!</v>
      </c>
      <c r="AF606" s="18" t="e">
        <f>#REF!/1000</f>
        <v>#REF!</v>
      </c>
      <c r="AG606" s="18" t="e">
        <f>#REF!/1000</f>
        <v>#REF!</v>
      </c>
      <c r="AH606" s="18" t="e">
        <f>#REF!/1000</f>
        <v>#REF!</v>
      </c>
    </row>
    <row r="607" spans="1:34" s="28" customFormat="1">
      <c r="A607" s="19" t="s">
        <v>461</v>
      </c>
      <c r="B607" s="19">
        <v>428</v>
      </c>
      <c r="C607" s="19">
        <v>3</v>
      </c>
      <c r="D607" s="19">
        <v>402</v>
      </c>
      <c r="E607" s="19" t="s">
        <v>346</v>
      </c>
      <c r="F607" s="20">
        <v>119500</v>
      </c>
      <c r="G607" s="20">
        <v>137640</v>
      </c>
      <c r="H607" s="21">
        <v>18.14</v>
      </c>
      <c r="I607" s="22">
        <v>4</v>
      </c>
      <c r="J607" s="22" t="s">
        <v>405</v>
      </c>
      <c r="K607" s="23">
        <v>41841</v>
      </c>
      <c r="L607" s="24" t="s">
        <v>409</v>
      </c>
      <c r="M607" s="39">
        <v>2.38259</v>
      </c>
      <c r="N607" s="47">
        <v>3.7370000000000001</v>
      </c>
      <c r="O607" s="47">
        <v>1.1671199999999999</v>
      </c>
      <c r="P607" s="47">
        <v>59.68</v>
      </c>
      <c r="Q607" s="47">
        <v>110.58</v>
      </c>
      <c r="R607" s="29">
        <f t="shared" si="36"/>
        <v>0.18108363521814458</v>
      </c>
      <c r="S607" s="47">
        <v>0.54</v>
      </c>
      <c r="T607" s="47">
        <f t="shared" si="39"/>
        <v>8.5052764214836986E-4</v>
      </c>
      <c r="U607" s="47">
        <v>75</v>
      </c>
      <c r="V607" s="29">
        <f t="shared" si="37"/>
        <v>0.11812883918727358</v>
      </c>
      <c r="W607" s="47">
        <v>0</v>
      </c>
      <c r="X607" s="29">
        <f t="shared" si="38"/>
        <v>0</v>
      </c>
      <c r="Y607" s="26"/>
      <c r="Z607" s="27" t="e">
        <f>#REF!/1000</f>
        <v>#REF!</v>
      </c>
      <c r="AA607" s="27" t="e">
        <f>#REF!/1000</f>
        <v>#REF!</v>
      </c>
      <c r="AB607" s="27" t="e">
        <f>#REF!/1000</f>
        <v>#REF!</v>
      </c>
      <c r="AC607" s="27" t="e">
        <f>#REF!/1000</f>
        <v>#REF!</v>
      </c>
      <c r="AE607" s="18" t="e">
        <f>#REF!/1000</f>
        <v>#REF!</v>
      </c>
      <c r="AF607" s="18" t="e">
        <f>#REF!/1000</f>
        <v>#REF!</v>
      </c>
      <c r="AG607" s="18" t="e">
        <f>#REF!/1000</f>
        <v>#REF!</v>
      </c>
      <c r="AH607" s="18" t="e">
        <f>#REF!/1000</f>
        <v>#REF!</v>
      </c>
    </row>
    <row r="608" spans="1:34" s="28" customFormat="1">
      <c r="A608" s="19" t="s">
        <v>461</v>
      </c>
      <c r="B608" s="19">
        <v>428</v>
      </c>
      <c r="C608" s="19">
        <v>3</v>
      </c>
      <c r="D608" s="19">
        <v>403</v>
      </c>
      <c r="E608" s="19" t="s">
        <v>347</v>
      </c>
      <c r="F608" s="20">
        <v>193000</v>
      </c>
      <c r="G608" s="20">
        <v>153200</v>
      </c>
      <c r="H608" s="21">
        <v>39.799999999999997</v>
      </c>
      <c r="I608" s="22">
        <v>4</v>
      </c>
      <c r="J608" s="22" t="s">
        <v>406</v>
      </c>
      <c r="K608" s="23">
        <v>41841</v>
      </c>
      <c r="L608" s="24" t="s">
        <v>409</v>
      </c>
      <c r="M608" s="39">
        <v>2.64039</v>
      </c>
      <c r="N608" s="47">
        <v>4.6830100000000003</v>
      </c>
      <c r="O608" s="47">
        <v>1.12171</v>
      </c>
      <c r="P608" s="47">
        <v>145.55000000000001</v>
      </c>
      <c r="Q608" s="47">
        <v>180.09</v>
      </c>
      <c r="R608" s="29">
        <f t="shared" si="36"/>
        <v>0.16912778176597279</v>
      </c>
      <c r="S608" s="47">
        <v>169.1</v>
      </c>
      <c r="T608" s="47">
        <f t="shared" si="39"/>
        <v>0.12139267767408474</v>
      </c>
      <c r="U608" s="47">
        <v>0</v>
      </c>
      <c r="V608" s="29">
        <f t="shared" si="37"/>
        <v>0</v>
      </c>
      <c r="W608" s="47">
        <v>0</v>
      </c>
      <c r="X608" s="29">
        <f t="shared" si="38"/>
        <v>0</v>
      </c>
      <c r="Y608" s="26"/>
      <c r="Z608" s="27" t="e">
        <f>#REF!/1000</f>
        <v>#REF!</v>
      </c>
      <c r="AA608" s="27" t="e">
        <f>#REF!/1000</f>
        <v>#REF!</v>
      </c>
      <c r="AB608" s="27" t="e">
        <f>#REF!/1000</f>
        <v>#REF!</v>
      </c>
      <c r="AC608" s="27" t="e">
        <f>#REF!/1000</f>
        <v>#REF!</v>
      </c>
      <c r="AE608" s="18" t="e">
        <f>#REF!/1000</f>
        <v>#REF!</v>
      </c>
      <c r="AF608" s="18" t="e">
        <f>#REF!/1000</f>
        <v>#REF!</v>
      </c>
      <c r="AG608" s="18" t="e">
        <f>#REF!/1000</f>
        <v>#REF!</v>
      </c>
      <c r="AH608" s="18" t="e">
        <f>#REF!/1000</f>
        <v>#REF!</v>
      </c>
    </row>
    <row r="609" spans="1:34" s="28" customFormat="1">
      <c r="A609" s="19" t="s">
        <v>461</v>
      </c>
      <c r="B609" s="19">
        <v>428</v>
      </c>
      <c r="C609" s="19">
        <v>3</v>
      </c>
      <c r="D609" s="19">
        <v>403</v>
      </c>
      <c r="E609" s="19" t="s">
        <v>347</v>
      </c>
      <c r="F609" s="20">
        <v>153200</v>
      </c>
      <c r="G609" s="20">
        <v>193000</v>
      </c>
      <c r="H609" s="21">
        <v>39.799999999999997</v>
      </c>
      <c r="I609" s="22">
        <v>4</v>
      </c>
      <c r="J609" s="22" t="s">
        <v>405</v>
      </c>
      <c r="K609" s="23">
        <v>41841</v>
      </c>
      <c r="L609" s="24" t="s">
        <v>409</v>
      </c>
      <c r="M609" s="39">
        <v>2.4635400000000001</v>
      </c>
      <c r="N609" s="47">
        <v>4.7363900000000001</v>
      </c>
      <c r="O609" s="47">
        <v>1.15879</v>
      </c>
      <c r="P609" s="47">
        <v>144.63999999999999</v>
      </c>
      <c r="Q609" s="47">
        <v>61.24</v>
      </c>
      <c r="R609" s="29">
        <f t="shared" si="36"/>
        <v>0.12581478822684855</v>
      </c>
      <c r="S609" s="47">
        <v>60.71</v>
      </c>
      <c r="T609" s="47">
        <f t="shared" si="39"/>
        <v>4.3582196697774592E-2</v>
      </c>
      <c r="U609" s="47">
        <v>0</v>
      </c>
      <c r="V609" s="29">
        <f t="shared" si="37"/>
        <v>0</v>
      </c>
      <c r="W609" s="47">
        <v>0</v>
      </c>
      <c r="X609" s="29">
        <f t="shared" si="38"/>
        <v>0</v>
      </c>
      <c r="Y609" s="26"/>
      <c r="Z609" s="27" t="e">
        <f>#REF!/1000</f>
        <v>#REF!</v>
      </c>
      <c r="AA609" s="27" t="e">
        <f>#REF!/1000</f>
        <v>#REF!</v>
      </c>
      <c r="AB609" s="27" t="e">
        <f>#REF!/1000</f>
        <v>#REF!</v>
      </c>
      <c r="AC609" s="27" t="e">
        <f>#REF!/1000</f>
        <v>#REF!</v>
      </c>
      <c r="AE609" s="18" t="e">
        <f>#REF!/1000</f>
        <v>#REF!</v>
      </c>
      <c r="AF609" s="18" t="e">
        <f>#REF!/1000</f>
        <v>#REF!</v>
      </c>
      <c r="AG609" s="18" t="e">
        <f>#REF!/1000</f>
        <v>#REF!</v>
      </c>
      <c r="AH609" s="18" t="e">
        <f>#REF!/1000</f>
        <v>#REF!</v>
      </c>
    </row>
    <row r="610" spans="1:34" s="28" customFormat="1">
      <c r="A610" s="19" t="s">
        <v>461</v>
      </c>
      <c r="B610" s="19">
        <v>428</v>
      </c>
      <c r="C610" s="19">
        <v>36</v>
      </c>
      <c r="D610" s="19">
        <v>100</v>
      </c>
      <c r="E610" s="19" t="s">
        <v>348</v>
      </c>
      <c r="F610" s="20">
        <v>21592</v>
      </c>
      <c r="G610" s="20">
        <v>0</v>
      </c>
      <c r="H610" s="21">
        <v>21.591999999999999</v>
      </c>
      <c r="I610" s="22">
        <v>4</v>
      </c>
      <c r="J610" s="22" t="s">
        <v>406</v>
      </c>
      <c r="K610" s="23">
        <v>41841</v>
      </c>
      <c r="L610" s="24" t="s">
        <v>409</v>
      </c>
      <c r="M610" s="39">
        <v>3.6405400000000001</v>
      </c>
      <c r="N610" s="47">
        <v>4.5874600000000001</v>
      </c>
      <c r="O610" s="47">
        <v>1.19476</v>
      </c>
      <c r="P610" s="47">
        <v>454.5</v>
      </c>
      <c r="Q610" s="47">
        <v>89.29</v>
      </c>
      <c r="R610" s="29">
        <f t="shared" si="36"/>
        <v>0.660489334674218</v>
      </c>
      <c r="S610" s="47">
        <v>405.82</v>
      </c>
      <c r="T610" s="47">
        <f t="shared" si="39"/>
        <v>0.53699782988408407</v>
      </c>
      <c r="U610" s="47">
        <v>47</v>
      </c>
      <c r="V610" s="29">
        <f t="shared" si="37"/>
        <v>6.2192346371672043E-2</v>
      </c>
      <c r="W610" s="47">
        <v>0</v>
      </c>
      <c r="X610" s="29">
        <f t="shared" si="38"/>
        <v>0</v>
      </c>
      <c r="Y610" s="26"/>
      <c r="Z610" s="27" t="e">
        <f>#REF!/1000</f>
        <v>#REF!</v>
      </c>
      <c r="AA610" s="27" t="e">
        <f>#REF!/1000</f>
        <v>#REF!</v>
      </c>
      <c r="AB610" s="27" t="e">
        <f>#REF!/1000</f>
        <v>#REF!</v>
      </c>
      <c r="AC610" s="27" t="e">
        <f>#REF!/1000</f>
        <v>#REF!</v>
      </c>
      <c r="AE610" s="18" t="e">
        <f>#REF!/1000</f>
        <v>#REF!</v>
      </c>
      <c r="AF610" s="18" t="e">
        <f>#REF!/1000</f>
        <v>#REF!</v>
      </c>
      <c r="AG610" s="18" t="e">
        <f>#REF!/1000</f>
        <v>#REF!</v>
      </c>
      <c r="AH610" s="18" t="e">
        <f>#REF!/1000</f>
        <v>#REF!</v>
      </c>
    </row>
    <row r="611" spans="1:34" s="28" customFormat="1">
      <c r="A611" s="19" t="s">
        <v>461</v>
      </c>
      <c r="B611" s="19">
        <v>428</v>
      </c>
      <c r="C611" s="19">
        <v>36</v>
      </c>
      <c r="D611" s="19">
        <v>100</v>
      </c>
      <c r="E611" s="19" t="s">
        <v>348</v>
      </c>
      <c r="F611" s="20">
        <v>0</v>
      </c>
      <c r="G611" s="20">
        <v>21592</v>
      </c>
      <c r="H611" s="21">
        <v>21.591999999999999</v>
      </c>
      <c r="I611" s="22">
        <v>4</v>
      </c>
      <c r="J611" s="22" t="s">
        <v>405</v>
      </c>
      <c r="K611" s="23">
        <v>41841</v>
      </c>
      <c r="L611" s="24" t="s">
        <v>409</v>
      </c>
      <c r="M611" s="39">
        <v>1.85791</v>
      </c>
      <c r="N611" s="47">
        <v>3.6267299999999998</v>
      </c>
      <c r="O611" s="47">
        <v>1.2245200000000001</v>
      </c>
      <c r="P611" s="47">
        <v>2.95</v>
      </c>
      <c r="Q611" s="47">
        <v>152.38</v>
      </c>
      <c r="R611" s="29">
        <f t="shared" si="36"/>
        <v>0.10472132535859842</v>
      </c>
      <c r="S611" s="47">
        <v>0</v>
      </c>
      <c r="T611" s="47">
        <f t="shared" si="39"/>
        <v>0</v>
      </c>
      <c r="U611" s="47">
        <v>0</v>
      </c>
      <c r="V611" s="29">
        <f t="shared" si="37"/>
        <v>0</v>
      </c>
      <c r="W611" s="47">
        <v>0</v>
      </c>
      <c r="X611" s="29">
        <f t="shared" si="38"/>
        <v>0</v>
      </c>
      <c r="Y611" s="26"/>
      <c r="Z611" s="27" t="e">
        <f>#REF!/1000</f>
        <v>#REF!</v>
      </c>
      <c r="AA611" s="27" t="e">
        <f>#REF!/1000</f>
        <v>#REF!</v>
      </c>
      <c r="AB611" s="27" t="e">
        <f>#REF!/1000</f>
        <v>#REF!</v>
      </c>
      <c r="AC611" s="27" t="e">
        <f>#REF!/1000</f>
        <v>#REF!</v>
      </c>
      <c r="AE611" s="18" t="e">
        <f>#REF!/1000</f>
        <v>#REF!</v>
      </c>
      <c r="AF611" s="18" t="e">
        <f>#REF!/1000</f>
        <v>#REF!</v>
      </c>
      <c r="AG611" s="18" t="e">
        <f>#REF!/1000</f>
        <v>#REF!</v>
      </c>
      <c r="AH611" s="18" t="e">
        <f>#REF!/1000</f>
        <v>#REF!</v>
      </c>
    </row>
    <row r="612" spans="1:34" s="28" customFormat="1" ht="24" customHeight="1">
      <c r="A612" s="19" t="s">
        <v>461</v>
      </c>
      <c r="B612" s="19">
        <v>428</v>
      </c>
      <c r="C612" s="19">
        <v>3144</v>
      </c>
      <c r="D612" s="19">
        <v>100</v>
      </c>
      <c r="E612" s="19" t="s">
        <v>349</v>
      </c>
      <c r="F612" s="20">
        <v>2700</v>
      </c>
      <c r="G612" s="20">
        <v>19177</v>
      </c>
      <c r="H612" s="21">
        <v>16.477</v>
      </c>
      <c r="I612" s="22">
        <v>2</v>
      </c>
      <c r="J612" s="22" t="s">
        <v>407</v>
      </c>
      <c r="K612" s="23">
        <v>41841</v>
      </c>
      <c r="L612" s="24" t="s">
        <v>409</v>
      </c>
      <c r="M612" s="39">
        <v>2.2638400000000001</v>
      </c>
      <c r="N612" s="47">
        <v>5.1331499999999997</v>
      </c>
      <c r="O612" s="47">
        <v>1.37191</v>
      </c>
      <c r="P612" s="47">
        <v>306.25</v>
      </c>
      <c r="Q612" s="47">
        <v>44.21</v>
      </c>
      <c r="R612" s="29">
        <f t="shared" si="36"/>
        <v>0.56937375909276144</v>
      </c>
      <c r="S612" s="47">
        <v>114.69</v>
      </c>
      <c r="T612" s="47">
        <f t="shared" si="39"/>
        <v>0.1988746217671386</v>
      </c>
      <c r="U612" s="47">
        <v>0</v>
      </c>
      <c r="V612" s="29">
        <f t="shared" si="37"/>
        <v>0</v>
      </c>
      <c r="W612" s="47">
        <v>0</v>
      </c>
      <c r="X612" s="29">
        <f t="shared" si="38"/>
        <v>0</v>
      </c>
      <c r="Y612" s="26"/>
      <c r="Z612" s="27" t="e">
        <f>#REF!/1000</f>
        <v>#REF!</v>
      </c>
      <c r="AA612" s="27" t="e">
        <f>#REF!/1000</f>
        <v>#REF!</v>
      </c>
      <c r="AB612" s="27" t="e">
        <f>#REF!/1000</f>
        <v>#REF!</v>
      </c>
      <c r="AC612" s="27" t="e">
        <f>#REF!/1000</f>
        <v>#REF!</v>
      </c>
      <c r="AE612" s="18" t="e">
        <f>#REF!/1000</f>
        <v>#REF!</v>
      </c>
      <c r="AF612" s="18" t="e">
        <f>#REF!/1000</f>
        <v>#REF!</v>
      </c>
      <c r="AG612" s="18" t="e">
        <f>#REF!/1000</f>
        <v>#REF!</v>
      </c>
      <c r="AH612" s="18" t="e">
        <f>#REF!/1000</f>
        <v>#REF!</v>
      </c>
    </row>
    <row r="613" spans="1:34" s="17" customFormat="1">
      <c r="A613" s="7" t="s">
        <v>461</v>
      </c>
      <c r="B613" s="7">
        <v>428</v>
      </c>
      <c r="C613" s="7">
        <v>3245</v>
      </c>
      <c r="D613" s="7">
        <v>200</v>
      </c>
      <c r="E613" s="7" t="s">
        <v>350</v>
      </c>
      <c r="F613" s="8">
        <v>16800</v>
      </c>
      <c r="G613" s="8" t="s">
        <v>413</v>
      </c>
      <c r="H613" s="9">
        <v>17.2</v>
      </c>
      <c r="I613" s="10">
        <v>2</v>
      </c>
      <c r="J613" s="10" t="s">
        <v>407</v>
      </c>
      <c r="K613" s="11">
        <v>41842</v>
      </c>
      <c r="L613" s="12" t="s">
        <v>409</v>
      </c>
      <c r="M613" s="34">
        <v>3.13104</v>
      </c>
      <c r="N613" s="29">
        <v>5.45967</v>
      </c>
      <c r="O613" s="29">
        <v>1.6696500000000001</v>
      </c>
      <c r="P613" s="29">
        <v>4324.8999999999996</v>
      </c>
      <c r="Q613" s="29">
        <v>34</v>
      </c>
      <c r="R613" s="29">
        <f t="shared" si="36"/>
        <v>7.2124584717607982</v>
      </c>
      <c r="S613" s="29">
        <v>49.88</v>
      </c>
      <c r="T613" s="47">
        <f t="shared" si="39"/>
        <v>8.2857142857142879E-2</v>
      </c>
      <c r="U613" s="29">
        <v>0</v>
      </c>
      <c r="V613" s="29">
        <f t="shared" si="37"/>
        <v>0</v>
      </c>
      <c r="W613" s="29">
        <v>0</v>
      </c>
      <c r="X613" s="29">
        <f t="shared" si="38"/>
        <v>0</v>
      </c>
      <c r="Y613" s="26"/>
      <c r="Z613" s="27" t="e">
        <f>#REF!/1000</f>
        <v>#REF!</v>
      </c>
      <c r="AA613" s="27" t="e">
        <f>#REF!/1000</f>
        <v>#REF!</v>
      </c>
      <c r="AB613" s="27" t="e">
        <f>#REF!/1000</f>
        <v>#REF!</v>
      </c>
      <c r="AC613" s="27" t="e">
        <f>#REF!/1000</f>
        <v>#REF!</v>
      </c>
      <c r="AE613" s="18" t="e">
        <f>#REF!/1000</f>
        <v>#REF!</v>
      </c>
      <c r="AF613" s="18" t="e">
        <f>#REF!/1000</f>
        <v>#REF!</v>
      </c>
      <c r="AG613" s="18" t="e">
        <f>#REF!/1000</f>
        <v>#REF!</v>
      </c>
      <c r="AH613" s="18" t="e">
        <f>#REF!/1000</f>
        <v>#REF!</v>
      </c>
    </row>
    <row r="614" spans="1:34" s="28" customFormat="1">
      <c r="A614" s="19" t="s">
        <v>451</v>
      </c>
      <c r="B614" s="19">
        <v>622</v>
      </c>
      <c r="C614" s="19">
        <v>23</v>
      </c>
      <c r="D614" s="19">
        <v>201</v>
      </c>
      <c r="E614" s="19" t="s">
        <v>351</v>
      </c>
      <c r="F614" s="20">
        <v>42485</v>
      </c>
      <c r="G614" s="20">
        <v>16060</v>
      </c>
      <c r="H614" s="21">
        <v>26.425000000000001</v>
      </c>
      <c r="I614" s="22">
        <v>4</v>
      </c>
      <c r="J614" s="22" t="s">
        <v>406</v>
      </c>
      <c r="K614" s="23">
        <v>41901</v>
      </c>
      <c r="L614" s="24" t="s">
        <v>409</v>
      </c>
      <c r="M614" s="39">
        <v>2.4120699999999999</v>
      </c>
      <c r="N614" s="47">
        <v>7.4685499999999996</v>
      </c>
      <c r="O614" s="47">
        <v>1.4197299999999999</v>
      </c>
      <c r="P614" s="47">
        <v>3587</v>
      </c>
      <c r="Q614" s="47">
        <v>1</v>
      </c>
      <c r="R614" s="29">
        <f t="shared" si="36"/>
        <v>3.878902554399243</v>
      </c>
      <c r="S614" s="47">
        <v>4060.23</v>
      </c>
      <c r="T614" s="47">
        <f t="shared" ref="T614:T645" si="40">S614/(3.5*H614*1000)*100</f>
        <v>4.3900310852817945</v>
      </c>
      <c r="U614" s="47">
        <v>33.69</v>
      </c>
      <c r="V614" s="29">
        <f t="shared" si="37"/>
        <v>3.6426544127584809E-2</v>
      </c>
      <c r="W614" s="47">
        <v>0</v>
      </c>
      <c r="X614" s="29">
        <f t="shared" si="38"/>
        <v>0</v>
      </c>
      <c r="Y614" s="26"/>
      <c r="Z614" s="27" t="e">
        <f>#REF!/1000</f>
        <v>#REF!</v>
      </c>
      <c r="AA614" s="27" t="e">
        <f>#REF!/1000</f>
        <v>#REF!</v>
      </c>
      <c r="AB614" s="27" t="e">
        <f>#REF!/1000</f>
        <v>#REF!</v>
      </c>
      <c r="AC614" s="27" t="e">
        <f>#REF!/1000</f>
        <v>#REF!</v>
      </c>
      <c r="AE614" s="18" t="e">
        <f>#REF!/1000</f>
        <v>#REF!</v>
      </c>
      <c r="AF614" s="18" t="e">
        <f>#REF!/1000</f>
        <v>#REF!</v>
      </c>
      <c r="AG614" s="18" t="e">
        <f>#REF!/1000</f>
        <v>#REF!</v>
      </c>
      <c r="AH614" s="18" t="e">
        <f>#REF!/1000</f>
        <v>#REF!</v>
      </c>
    </row>
    <row r="615" spans="1:34" s="28" customFormat="1">
      <c r="A615" s="19" t="s">
        <v>451</v>
      </c>
      <c r="B615" s="19">
        <v>622</v>
      </c>
      <c r="C615" s="19">
        <v>23</v>
      </c>
      <c r="D615" s="19">
        <v>201</v>
      </c>
      <c r="E615" s="19" t="s">
        <v>351</v>
      </c>
      <c r="F615" s="20">
        <v>16060</v>
      </c>
      <c r="G615" s="20">
        <v>42485</v>
      </c>
      <c r="H615" s="21">
        <v>26.425000000000001</v>
      </c>
      <c r="I615" s="22">
        <v>4</v>
      </c>
      <c r="J615" s="22" t="s">
        <v>405</v>
      </c>
      <c r="K615" s="23">
        <v>41901</v>
      </c>
      <c r="L615" s="24" t="s">
        <v>409</v>
      </c>
      <c r="M615" s="39">
        <v>1.70129</v>
      </c>
      <c r="N615" s="47">
        <v>6.3575299999999997</v>
      </c>
      <c r="O615" s="47">
        <v>1.2678199999999999</v>
      </c>
      <c r="P615" s="47">
        <v>23</v>
      </c>
      <c r="Q615" s="47">
        <v>48</v>
      </c>
      <c r="R615" s="29">
        <f t="shared" si="36"/>
        <v>5.0817678064603321E-2</v>
      </c>
      <c r="S615" s="47">
        <v>405.93</v>
      </c>
      <c r="T615" s="47">
        <f t="shared" si="40"/>
        <v>0.43890255439924314</v>
      </c>
      <c r="U615" s="47">
        <v>145.97999999999999</v>
      </c>
      <c r="V615" s="29">
        <f t="shared" si="37"/>
        <v>0.15783754561427218</v>
      </c>
      <c r="W615" s="47">
        <v>0</v>
      </c>
      <c r="X615" s="29">
        <f t="shared" si="38"/>
        <v>0</v>
      </c>
      <c r="Y615" s="26"/>
      <c r="Z615" s="27" t="e">
        <f>#REF!/1000</f>
        <v>#REF!</v>
      </c>
      <c r="AA615" s="27" t="e">
        <f>#REF!/1000</f>
        <v>#REF!</v>
      </c>
      <c r="AB615" s="27" t="e">
        <f>#REF!/1000</f>
        <v>#REF!</v>
      </c>
      <c r="AC615" s="27" t="e">
        <f>#REF!/1000</f>
        <v>#REF!</v>
      </c>
      <c r="AE615" s="18" t="e">
        <f>#REF!/1000</f>
        <v>#REF!</v>
      </c>
      <c r="AF615" s="18" t="e">
        <f>#REF!/1000</f>
        <v>#REF!</v>
      </c>
      <c r="AG615" s="18" t="e">
        <f>#REF!/1000</f>
        <v>#REF!</v>
      </c>
      <c r="AH615" s="18" t="e">
        <f>#REF!/1000</f>
        <v>#REF!</v>
      </c>
    </row>
    <row r="616" spans="1:34" s="28" customFormat="1">
      <c r="A616" s="19" t="s">
        <v>451</v>
      </c>
      <c r="B616" s="19">
        <v>622</v>
      </c>
      <c r="C616" s="19">
        <v>23</v>
      </c>
      <c r="D616" s="19">
        <v>202</v>
      </c>
      <c r="E616" s="19" t="s">
        <v>352</v>
      </c>
      <c r="F616" s="20">
        <v>67090</v>
      </c>
      <c r="G616" s="20">
        <v>47100</v>
      </c>
      <c r="H616" s="21">
        <v>19.989999999999998</v>
      </c>
      <c r="I616" s="22">
        <v>4</v>
      </c>
      <c r="J616" s="22" t="s">
        <v>406</v>
      </c>
      <c r="K616" s="23">
        <v>41901</v>
      </c>
      <c r="L616" s="24" t="s">
        <v>409</v>
      </c>
      <c r="M616" s="39">
        <v>2.1501700000000001</v>
      </c>
      <c r="N616" s="47">
        <v>4.6808100000000001</v>
      </c>
      <c r="O616" s="47">
        <v>1.1522699999999999</v>
      </c>
      <c r="P616" s="47">
        <v>95</v>
      </c>
      <c r="Q616" s="47">
        <v>1</v>
      </c>
      <c r="R616" s="29">
        <f t="shared" si="36"/>
        <v>0.13649681983849071</v>
      </c>
      <c r="S616" s="47">
        <v>846.13</v>
      </c>
      <c r="T616" s="47">
        <f t="shared" si="40"/>
        <v>1.2093618237690276</v>
      </c>
      <c r="U616" s="47">
        <v>10.02</v>
      </c>
      <c r="V616" s="29">
        <f t="shared" si="37"/>
        <v>1.432144643750447E-2</v>
      </c>
      <c r="W616" s="47">
        <v>0</v>
      </c>
      <c r="X616" s="29">
        <f t="shared" si="38"/>
        <v>0</v>
      </c>
      <c r="Y616" s="26"/>
      <c r="Z616" s="27" t="e">
        <f>#REF!/1000</f>
        <v>#REF!</v>
      </c>
      <c r="AA616" s="27" t="e">
        <f>#REF!/1000</f>
        <v>#REF!</v>
      </c>
      <c r="AB616" s="27" t="e">
        <f>#REF!/1000</f>
        <v>#REF!</v>
      </c>
      <c r="AC616" s="27" t="e">
        <f>#REF!/1000</f>
        <v>#REF!</v>
      </c>
      <c r="AE616" s="18" t="e">
        <f>#REF!/1000</f>
        <v>#REF!</v>
      </c>
      <c r="AF616" s="18" t="e">
        <f>#REF!/1000</f>
        <v>#REF!</v>
      </c>
      <c r="AG616" s="18" t="e">
        <f>#REF!/1000</f>
        <v>#REF!</v>
      </c>
      <c r="AH616" s="18" t="e">
        <f>#REF!/1000</f>
        <v>#REF!</v>
      </c>
    </row>
    <row r="617" spans="1:34" s="28" customFormat="1">
      <c r="A617" s="19" t="s">
        <v>451</v>
      </c>
      <c r="B617" s="19">
        <v>622</v>
      </c>
      <c r="C617" s="19">
        <v>23</v>
      </c>
      <c r="D617" s="19">
        <v>202</v>
      </c>
      <c r="E617" s="19" t="s">
        <v>352</v>
      </c>
      <c r="F617" s="20">
        <v>47100</v>
      </c>
      <c r="G617" s="20">
        <v>42485</v>
      </c>
      <c r="H617" s="21">
        <v>4.6150000000000002</v>
      </c>
      <c r="I617" s="22">
        <v>4</v>
      </c>
      <c r="J617" s="22" t="s">
        <v>406</v>
      </c>
      <c r="K617" s="23">
        <v>41901</v>
      </c>
      <c r="L617" s="24" t="s">
        <v>409</v>
      </c>
      <c r="M617" s="39">
        <v>2.0272899999999998</v>
      </c>
      <c r="N617" s="47">
        <v>5.1368299999999998</v>
      </c>
      <c r="O617" s="47">
        <v>1.0854299999999999</v>
      </c>
      <c r="P617" s="47">
        <v>68</v>
      </c>
      <c r="Q617" s="47">
        <v>0</v>
      </c>
      <c r="R617" s="29">
        <f t="shared" si="36"/>
        <v>0.42098746324098441</v>
      </c>
      <c r="S617" s="47">
        <v>211.59</v>
      </c>
      <c r="T617" s="47">
        <f t="shared" si="40"/>
        <v>1.3099520198111747</v>
      </c>
      <c r="U617" s="47">
        <v>14.59</v>
      </c>
      <c r="V617" s="29">
        <f t="shared" si="37"/>
        <v>9.0326574833617085E-2</v>
      </c>
      <c r="W617" s="47">
        <v>0</v>
      </c>
      <c r="X617" s="29">
        <f t="shared" si="38"/>
        <v>0</v>
      </c>
      <c r="Y617" s="26"/>
      <c r="Z617" s="27" t="e">
        <f>#REF!/1000</f>
        <v>#REF!</v>
      </c>
      <c r="AA617" s="27" t="e">
        <f>#REF!/1000</f>
        <v>#REF!</v>
      </c>
      <c r="AB617" s="27" t="e">
        <f>#REF!/1000</f>
        <v>#REF!</v>
      </c>
      <c r="AC617" s="27" t="e">
        <f>#REF!/1000</f>
        <v>#REF!</v>
      </c>
      <c r="AE617" s="18" t="e">
        <f>#REF!/1000</f>
        <v>#REF!</v>
      </c>
      <c r="AF617" s="18" t="e">
        <f>#REF!/1000</f>
        <v>#REF!</v>
      </c>
      <c r="AG617" s="18" t="e">
        <f>#REF!/1000</f>
        <v>#REF!</v>
      </c>
      <c r="AH617" s="18" t="e">
        <f>#REF!/1000</f>
        <v>#REF!</v>
      </c>
    </row>
    <row r="618" spans="1:34" s="28" customFormat="1">
      <c r="A618" s="19" t="s">
        <v>451</v>
      </c>
      <c r="B618" s="19">
        <v>622</v>
      </c>
      <c r="C618" s="19">
        <v>23</v>
      </c>
      <c r="D618" s="19">
        <v>202</v>
      </c>
      <c r="E618" s="19" t="s">
        <v>352</v>
      </c>
      <c r="F618" s="20">
        <v>42485</v>
      </c>
      <c r="G618" s="20">
        <v>67090</v>
      </c>
      <c r="H618" s="21">
        <v>24.605</v>
      </c>
      <c r="I618" s="22">
        <v>4</v>
      </c>
      <c r="J618" s="22" t="s">
        <v>405</v>
      </c>
      <c r="K618" s="23">
        <v>41901</v>
      </c>
      <c r="L618" s="24" t="s">
        <v>409</v>
      </c>
      <c r="M618" s="39">
        <v>1.96689</v>
      </c>
      <c r="N618" s="47">
        <v>3.4142399999999999</v>
      </c>
      <c r="O618" s="47">
        <v>1.1581300000000001</v>
      </c>
      <c r="P618" s="47">
        <v>5</v>
      </c>
      <c r="Q618" s="47">
        <v>278</v>
      </c>
      <c r="R618" s="29">
        <f t="shared" si="36"/>
        <v>0.16721340029610707</v>
      </c>
      <c r="S618" s="47">
        <v>139.61000000000001</v>
      </c>
      <c r="T618" s="47">
        <f t="shared" si="40"/>
        <v>0.16211571399541325</v>
      </c>
      <c r="U618" s="47">
        <v>14.02</v>
      </c>
      <c r="V618" s="29">
        <f t="shared" si="37"/>
        <v>1.6280082445495978E-2</v>
      </c>
      <c r="W618" s="47">
        <v>0</v>
      </c>
      <c r="X618" s="29">
        <f t="shared" si="38"/>
        <v>0</v>
      </c>
      <c r="Y618" s="26"/>
      <c r="Z618" s="27" t="e">
        <f>#REF!/1000</f>
        <v>#REF!</v>
      </c>
      <c r="AA618" s="27" t="e">
        <f>#REF!/1000</f>
        <v>#REF!</v>
      </c>
      <c r="AB618" s="27" t="e">
        <f>#REF!/1000</f>
        <v>#REF!</v>
      </c>
      <c r="AC618" s="27" t="e">
        <f>#REF!/1000</f>
        <v>#REF!</v>
      </c>
      <c r="AE618" s="18" t="e">
        <f>#REF!/1000</f>
        <v>#REF!</v>
      </c>
      <c r="AF618" s="18" t="e">
        <f>#REF!/1000</f>
        <v>#REF!</v>
      </c>
      <c r="AG618" s="18" t="e">
        <f>#REF!/1000</f>
        <v>#REF!</v>
      </c>
      <c r="AH618" s="18" t="e">
        <f>#REF!/1000</f>
        <v>#REF!</v>
      </c>
    </row>
    <row r="619" spans="1:34" s="28" customFormat="1">
      <c r="A619" s="19" t="s">
        <v>451</v>
      </c>
      <c r="B619" s="19">
        <v>622</v>
      </c>
      <c r="C619" s="19">
        <v>23</v>
      </c>
      <c r="D619" s="19">
        <v>203</v>
      </c>
      <c r="E619" s="19" t="s">
        <v>353</v>
      </c>
      <c r="F619" s="20">
        <v>67691</v>
      </c>
      <c r="G619" s="20">
        <v>67090</v>
      </c>
      <c r="H619" s="21">
        <v>0.60099999999999998</v>
      </c>
      <c r="I619" s="22">
        <v>4</v>
      </c>
      <c r="J619" s="22" t="s">
        <v>406</v>
      </c>
      <c r="K619" s="23">
        <v>41901</v>
      </c>
      <c r="L619" s="24" t="s">
        <v>409</v>
      </c>
      <c r="M619" s="39">
        <v>3.5596299999999998</v>
      </c>
      <c r="N619" s="47">
        <v>4.3996300000000002</v>
      </c>
      <c r="O619" s="47">
        <v>0.99592599999999998</v>
      </c>
      <c r="P619" s="47">
        <v>1</v>
      </c>
      <c r="Q619" s="47">
        <v>0</v>
      </c>
      <c r="R619" s="29">
        <f t="shared" si="36"/>
        <v>4.7539814594723076E-2</v>
      </c>
      <c r="S619" s="47">
        <v>55.87</v>
      </c>
      <c r="T619" s="47">
        <f t="shared" si="40"/>
        <v>2.6560494414071782</v>
      </c>
      <c r="U619" s="47">
        <v>0</v>
      </c>
      <c r="V619" s="29">
        <f t="shared" si="37"/>
        <v>0</v>
      </c>
      <c r="W619" s="47">
        <v>0</v>
      </c>
      <c r="X619" s="29">
        <f t="shared" si="38"/>
        <v>0</v>
      </c>
      <c r="Y619" s="26"/>
      <c r="Z619" s="27" t="e">
        <f>#REF!/1000</f>
        <v>#REF!</v>
      </c>
      <c r="AA619" s="27" t="e">
        <f>#REF!/1000</f>
        <v>#REF!</v>
      </c>
      <c r="AB619" s="27" t="e">
        <f>#REF!/1000</f>
        <v>#REF!</v>
      </c>
      <c r="AC619" s="27" t="e">
        <f>#REF!/1000</f>
        <v>#REF!</v>
      </c>
      <c r="AE619" s="18" t="e">
        <f>#REF!/1000</f>
        <v>#REF!</v>
      </c>
      <c r="AF619" s="18" t="e">
        <f>#REF!/1000</f>
        <v>#REF!</v>
      </c>
      <c r="AG619" s="18" t="e">
        <f>#REF!/1000</f>
        <v>#REF!</v>
      </c>
      <c r="AH619" s="18" t="e">
        <f>#REF!/1000</f>
        <v>#REF!</v>
      </c>
    </row>
    <row r="620" spans="1:34" s="28" customFormat="1">
      <c r="A620" s="19" t="s">
        <v>451</v>
      </c>
      <c r="B620" s="19">
        <v>622</v>
      </c>
      <c r="C620" s="19">
        <v>23</v>
      </c>
      <c r="D620" s="19">
        <v>203</v>
      </c>
      <c r="E620" s="19" t="s">
        <v>353</v>
      </c>
      <c r="F620" s="20">
        <v>74321</v>
      </c>
      <c r="G620" s="20">
        <v>88911</v>
      </c>
      <c r="H620" s="21">
        <v>14.59</v>
      </c>
      <c r="I620" s="22">
        <v>4</v>
      </c>
      <c r="J620" s="22" t="s">
        <v>405</v>
      </c>
      <c r="K620" s="23">
        <v>41901</v>
      </c>
      <c r="L620" s="24" t="s">
        <v>409</v>
      </c>
      <c r="M620" s="39">
        <v>1.5044900000000001</v>
      </c>
      <c r="N620" s="47">
        <v>4.0958699999999997</v>
      </c>
      <c r="O620" s="47">
        <v>1.1210100000000001</v>
      </c>
      <c r="P620" s="47">
        <v>0</v>
      </c>
      <c r="Q620" s="47">
        <v>2</v>
      </c>
      <c r="R620" s="29">
        <f t="shared" si="36"/>
        <v>1.9582884558895525E-3</v>
      </c>
      <c r="S620" s="47">
        <v>6.67</v>
      </c>
      <c r="T620" s="47">
        <f t="shared" si="40"/>
        <v>1.3061784000783314E-2</v>
      </c>
      <c r="U620" s="47">
        <v>0</v>
      </c>
      <c r="V620" s="29">
        <f t="shared" si="37"/>
        <v>0</v>
      </c>
      <c r="W620" s="47">
        <v>0</v>
      </c>
      <c r="X620" s="29">
        <f t="shared" si="38"/>
        <v>0</v>
      </c>
      <c r="Y620" s="26"/>
      <c r="Z620" s="27" t="e">
        <f>#REF!/1000</f>
        <v>#REF!</v>
      </c>
      <c r="AA620" s="27" t="e">
        <f>#REF!/1000</f>
        <v>#REF!</v>
      </c>
      <c r="AB620" s="27" t="e">
        <f>#REF!/1000</f>
        <v>#REF!</v>
      </c>
      <c r="AC620" s="27" t="e">
        <f>#REF!/1000</f>
        <v>#REF!</v>
      </c>
      <c r="AE620" s="18" t="e">
        <f>#REF!/1000</f>
        <v>#REF!</v>
      </c>
      <c r="AF620" s="18" t="e">
        <f>#REF!/1000</f>
        <v>#REF!</v>
      </c>
      <c r="AG620" s="18" t="e">
        <f>#REF!/1000</f>
        <v>#REF!</v>
      </c>
      <c r="AH620" s="18" t="e">
        <f>#REF!/1000</f>
        <v>#REF!</v>
      </c>
    </row>
    <row r="621" spans="1:34" s="28" customFormat="1">
      <c r="A621" s="19" t="s">
        <v>451</v>
      </c>
      <c r="B621" s="19">
        <v>622</v>
      </c>
      <c r="C621" s="19">
        <v>23</v>
      </c>
      <c r="D621" s="19">
        <v>203</v>
      </c>
      <c r="E621" s="19" t="s">
        <v>353</v>
      </c>
      <c r="F621" s="20">
        <v>88911</v>
      </c>
      <c r="G621" s="20">
        <v>74321</v>
      </c>
      <c r="H621" s="21">
        <v>14.59</v>
      </c>
      <c r="I621" s="22">
        <v>4</v>
      </c>
      <c r="J621" s="22" t="s">
        <v>406</v>
      </c>
      <c r="K621" s="23">
        <v>41901</v>
      </c>
      <c r="L621" s="24" t="s">
        <v>409</v>
      </c>
      <c r="M621" s="39">
        <v>1.86849</v>
      </c>
      <c r="N621" s="47">
        <v>5.0483500000000001</v>
      </c>
      <c r="O621" s="47">
        <v>1.1196600000000001</v>
      </c>
      <c r="P621" s="47">
        <v>0</v>
      </c>
      <c r="Q621" s="47">
        <v>28</v>
      </c>
      <c r="R621" s="29">
        <f t="shared" si="36"/>
        <v>2.7416038382453732E-2</v>
      </c>
      <c r="S621" s="47">
        <v>27.43</v>
      </c>
      <c r="T621" s="47">
        <f t="shared" si="40"/>
        <v>5.371585234505042E-2</v>
      </c>
      <c r="U621" s="47">
        <v>0</v>
      </c>
      <c r="V621" s="29">
        <f t="shared" si="37"/>
        <v>0</v>
      </c>
      <c r="W621" s="47">
        <v>0</v>
      </c>
      <c r="X621" s="29">
        <f t="shared" si="38"/>
        <v>0</v>
      </c>
      <c r="Y621" s="26"/>
      <c r="Z621" s="27" t="e">
        <f>#REF!/1000</f>
        <v>#REF!</v>
      </c>
      <c r="AA621" s="27" t="e">
        <f>#REF!/1000</f>
        <v>#REF!</v>
      </c>
      <c r="AB621" s="27" t="e">
        <f>#REF!/1000</f>
        <v>#REF!</v>
      </c>
      <c r="AC621" s="27" t="e">
        <f>#REF!/1000</f>
        <v>#REF!</v>
      </c>
      <c r="AE621" s="18" t="e">
        <f>#REF!/1000</f>
        <v>#REF!</v>
      </c>
      <c r="AF621" s="18" t="e">
        <f>#REF!/1000</f>
        <v>#REF!</v>
      </c>
      <c r="AG621" s="18" t="e">
        <f>#REF!/1000</f>
        <v>#REF!</v>
      </c>
      <c r="AH621" s="18" t="e">
        <f>#REF!/1000</f>
        <v>#REF!</v>
      </c>
    </row>
    <row r="622" spans="1:34" s="28" customFormat="1">
      <c r="A622" s="19" t="s">
        <v>451</v>
      </c>
      <c r="B622" s="19">
        <v>622</v>
      </c>
      <c r="C622" s="19">
        <v>208</v>
      </c>
      <c r="D622" s="19">
        <v>200</v>
      </c>
      <c r="E622" s="19" t="s">
        <v>354</v>
      </c>
      <c r="F622" s="20">
        <v>56233</v>
      </c>
      <c r="G622" s="20">
        <v>9950</v>
      </c>
      <c r="H622" s="21">
        <v>46.283000000000001</v>
      </c>
      <c r="I622" s="22">
        <v>4</v>
      </c>
      <c r="J622" s="22" t="s">
        <v>406</v>
      </c>
      <c r="K622" s="23">
        <v>41901</v>
      </c>
      <c r="L622" s="24" t="s">
        <v>409</v>
      </c>
      <c r="M622" s="39">
        <v>2.5790500000000001</v>
      </c>
      <c r="N622" s="47">
        <v>5.2102300000000001</v>
      </c>
      <c r="O622" s="47">
        <v>1.1655899999999999</v>
      </c>
      <c r="P622" s="47">
        <v>169</v>
      </c>
      <c r="Q622" s="47">
        <v>380</v>
      </c>
      <c r="R622" s="29">
        <f t="shared" si="36"/>
        <v>0.22161793438504107</v>
      </c>
      <c r="S622" s="47">
        <v>451.61</v>
      </c>
      <c r="T622" s="47">
        <f t="shared" si="40"/>
        <v>0.27878795361456382</v>
      </c>
      <c r="U622" s="47">
        <v>559.28</v>
      </c>
      <c r="V622" s="29">
        <f t="shared" si="37"/>
        <v>0.3452548143255314</v>
      </c>
      <c r="W622" s="47">
        <v>0</v>
      </c>
      <c r="X622" s="29">
        <f t="shared" si="38"/>
        <v>0</v>
      </c>
      <c r="Y622" s="26"/>
      <c r="Z622" s="27" t="e">
        <f>#REF!/1000</f>
        <v>#REF!</v>
      </c>
      <c r="AA622" s="27" t="e">
        <f>#REF!/1000</f>
        <v>#REF!</v>
      </c>
      <c r="AB622" s="27" t="e">
        <f>#REF!/1000</f>
        <v>#REF!</v>
      </c>
      <c r="AC622" s="27" t="e">
        <f>#REF!/1000</f>
        <v>#REF!</v>
      </c>
      <c r="AE622" s="18" t="e">
        <f>#REF!/1000</f>
        <v>#REF!</v>
      </c>
      <c r="AF622" s="18" t="e">
        <f>#REF!/1000</f>
        <v>#REF!</v>
      </c>
      <c r="AG622" s="18" t="e">
        <f>#REF!/1000</f>
        <v>#REF!</v>
      </c>
      <c r="AH622" s="18" t="e">
        <f>#REF!/1000</f>
        <v>#REF!</v>
      </c>
    </row>
    <row r="623" spans="1:34" s="28" customFormat="1">
      <c r="A623" s="19" t="s">
        <v>451</v>
      </c>
      <c r="B623" s="19">
        <v>622</v>
      </c>
      <c r="C623" s="19">
        <v>208</v>
      </c>
      <c r="D623" s="19">
        <v>200</v>
      </c>
      <c r="E623" s="19" t="s">
        <v>354</v>
      </c>
      <c r="F623" s="20">
        <v>9950</v>
      </c>
      <c r="G623" s="20">
        <v>56233</v>
      </c>
      <c r="H623" s="21">
        <v>46.283000000000001</v>
      </c>
      <c r="I623" s="22">
        <v>4</v>
      </c>
      <c r="J623" s="22" t="s">
        <v>405</v>
      </c>
      <c r="K623" s="23">
        <v>41901</v>
      </c>
      <c r="L623" s="24" t="s">
        <v>409</v>
      </c>
      <c r="M623" s="39">
        <v>2.7543299999999999</v>
      </c>
      <c r="N623" s="47">
        <v>5.8844000000000003</v>
      </c>
      <c r="O623" s="47">
        <v>1.1983200000000001</v>
      </c>
      <c r="P623" s="47">
        <v>546</v>
      </c>
      <c r="Q623" s="47">
        <v>299</v>
      </c>
      <c r="R623" s="29">
        <f t="shared" si="36"/>
        <v>0.42934616536154901</v>
      </c>
      <c r="S623" s="47">
        <v>727.94</v>
      </c>
      <c r="T623" s="47">
        <f t="shared" si="40"/>
        <v>0.44937203107589641</v>
      </c>
      <c r="U623" s="47">
        <v>1195.8</v>
      </c>
      <c r="V623" s="29">
        <f t="shared" si="37"/>
        <v>0.73819143715217861</v>
      </c>
      <c r="W623" s="47">
        <v>0</v>
      </c>
      <c r="X623" s="29">
        <f t="shared" si="38"/>
        <v>0</v>
      </c>
      <c r="Y623" s="26"/>
      <c r="Z623" s="27" t="e">
        <f>#REF!/1000</f>
        <v>#REF!</v>
      </c>
      <c r="AA623" s="27" t="e">
        <f>#REF!/1000</f>
        <v>#REF!</v>
      </c>
      <c r="AB623" s="27" t="e">
        <f>#REF!/1000</f>
        <v>#REF!</v>
      </c>
      <c r="AC623" s="27" t="e">
        <f>#REF!/1000</f>
        <v>#REF!</v>
      </c>
      <c r="AE623" s="18" t="e">
        <f>#REF!/1000</f>
        <v>#REF!</v>
      </c>
      <c r="AF623" s="18" t="e">
        <f>#REF!/1000</f>
        <v>#REF!</v>
      </c>
      <c r="AG623" s="18" t="e">
        <f>#REF!/1000</f>
        <v>#REF!</v>
      </c>
      <c r="AH623" s="18" t="e">
        <f>#REF!/1000</f>
        <v>#REF!</v>
      </c>
    </row>
    <row r="624" spans="1:34" s="28" customFormat="1">
      <c r="A624" s="19" t="s">
        <v>451</v>
      </c>
      <c r="B624" s="19">
        <v>622</v>
      </c>
      <c r="C624" s="19">
        <v>213</v>
      </c>
      <c r="D624" s="19">
        <v>100</v>
      </c>
      <c r="E624" s="19" t="s">
        <v>355</v>
      </c>
      <c r="F624" s="20">
        <v>0</v>
      </c>
      <c r="G624" s="20">
        <v>14020</v>
      </c>
      <c r="H624" s="21">
        <v>14.02</v>
      </c>
      <c r="I624" s="22">
        <v>4</v>
      </c>
      <c r="J624" s="22" t="s">
        <v>405</v>
      </c>
      <c r="K624" s="23">
        <v>41901</v>
      </c>
      <c r="L624" s="24" t="s">
        <v>409</v>
      </c>
      <c r="M624" s="39">
        <v>2.7687499999999998</v>
      </c>
      <c r="N624" s="47">
        <v>4.9779999999999998</v>
      </c>
      <c r="O624" s="47">
        <v>1.0424599999999999</v>
      </c>
      <c r="P624" s="47">
        <v>322</v>
      </c>
      <c r="Q624" s="47">
        <v>3</v>
      </c>
      <c r="R624" s="29">
        <f t="shared" si="36"/>
        <v>0.65926227837782758</v>
      </c>
      <c r="S624" s="47">
        <v>2870.55</v>
      </c>
      <c r="T624" s="47">
        <f t="shared" si="40"/>
        <v>5.8499082942734866</v>
      </c>
      <c r="U624" s="47">
        <v>46.01</v>
      </c>
      <c r="V624" s="29">
        <f t="shared" si="37"/>
        <v>9.3764010597106165E-2</v>
      </c>
      <c r="W624" s="47">
        <v>0</v>
      </c>
      <c r="X624" s="29">
        <f t="shared" si="38"/>
        <v>0</v>
      </c>
      <c r="Y624" s="26"/>
      <c r="Z624" s="27" t="e">
        <f>#REF!/1000</f>
        <v>#REF!</v>
      </c>
      <c r="AA624" s="27" t="e">
        <f>#REF!/1000</f>
        <v>#REF!</v>
      </c>
      <c r="AB624" s="27" t="e">
        <f>#REF!/1000</f>
        <v>#REF!</v>
      </c>
      <c r="AC624" s="27" t="e">
        <f>#REF!/1000</f>
        <v>#REF!</v>
      </c>
      <c r="AE624" s="18" t="e">
        <f>#REF!/1000</f>
        <v>#REF!</v>
      </c>
      <c r="AF624" s="18" t="e">
        <f>#REF!/1000</f>
        <v>#REF!</v>
      </c>
      <c r="AG624" s="18" t="e">
        <f>#REF!/1000</f>
        <v>#REF!</v>
      </c>
      <c r="AH624" s="18" t="e">
        <f>#REF!/1000</f>
        <v>#REF!</v>
      </c>
    </row>
    <row r="625" spans="1:34" s="28" customFormat="1">
      <c r="A625" s="19" t="s">
        <v>451</v>
      </c>
      <c r="B625" s="19">
        <v>622</v>
      </c>
      <c r="C625" s="19">
        <v>213</v>
      </c>
      <c r="D625" s="19">
        <v>100</v>
      </c>
      <c r="E625" s="19" t="s">
        <v>355</v>
      </c>
      <c r="F625" s="20">
        <v>15535</v>
      </c>
      <c r="G625" s="20">
        <v>22378</v>
      </c>
      <c r="H625" s="21">
        <v>6.843</v>
      </c>
      <c r="I625" s="22">
        <v>4</v>
      </c>
      <c r="J625" s="22" t="s">
        <v>405</v>
      </c>
      <c r="K625" s="23">
        <v>41901</v>
      </c>
      <c r="L625" s="24" t="s">
        <v>409</v>
      </c>
      <c r="M625" s="39">
        <v>2.8442099999999999</v>
      </c>
      <c r="N625" s="47">
        <v>4.7551699999999997</v>
      </c>
      <c r="O625" s="47">
        <v>1.1054999999999999</v>
      </c>
      <c r="P625" s="47">
        <v>36</v>
      </c>
      <c r="Q625" s="47">
        <v>0</v>
      </c>
      <c r="R625" s="29">
        <f t="shared" si="36"/>
        <v>0.15031001440470976</v>
      </c>
      <c r="S625" s="47">
        <v>719.42</v>
      </c>
      <c r="T625" s="47">
        <f t="shared" si="40"/>
        <v>3.0037786267510076</v>
      </c>
      <c r="U625" s="47">
        <v>0</v>
      </c>
      <c r="V625" s="29">
        <f t="shared" si="37"/>
        <v>0</v>
      </c>
      <c r="W625" s="47">
        <v>0</v>
      </c>
      <c r="X625" s="29">
        <f t="shared" si="38"/>
        <v>0</v>
      </c>
      <c r="Y625" s="26"/>
      <c r="Z625" s="27" t="e">
        <f>#REF!/1000</f>
        <v>#REF!</v>
      </c>
      <c r="AA625" s="27" t="e">
        <f>#REF!/1000</f>
        <v>#REF!</v>
      </c>
      <c r="AB625" s="27" t="e">
        <f>#REF!/1000</f>
        <v>#REF!</v>
      </c>
      <c r="AC625" s="27" t="e">
        <f>#REF!/1000</f>
        <v>#REF!</v>
      </c>
      <c r="AE625" s="18" t="e">
        <f>#REF!/1000</f>
        <v>#REF!</v>
      </c>
      <c r="AF625" s="18" t="e">
        <f>#REF!/1000</f>
        <v>#REF!</v>
      </c>
      <c r="AG625" s="18" t="e">
        <f>#REF!/1000</f>
        <v>#REF!</v>
      </c>
      <c r="AH625" s="18" t="e">
        <f>#REF!/1000</f>
        <v>#REF!</v>
      </c>
    </row>
    <row r="626" spans="1:34" s="28" customFormat="1">
      <c r="A626" s="19" t="s">
        <v>451</v>
      </c>
      <c r="B626" s="19">
        <v>622</v>
      </c>
      <c r="C626" s="19">
        <v>213</v>
      </c>
      <c r="D626" s="19">
        <v>100</v>
      </c>
      <c r="E626" s="19" t="s">
        <v>355</v>
      </c>
      <c r="F626" s="20">
        <v>15535</v>
      </c>
      <c r="G626" s="20">
        <v>22378</v>
      </c>
      <c r="H626" s="21">
        <v>6.843</v>
      </c>
      <c r="I626" s="22">
        <v>4</v>
      </c>
      <c r="J626" s="22" t="s">
        <v>406</v>
      </c>
      <c r="K626" s="23">
        <v>41901</v>
      </c>
      <c r="L626" s="24" t="s">
        <v>409</v>
      </c>
      <c r="M626" s="39">
        <v>2.64872</v>
      </c>
      <c r="N626" s="47">
        <v>5.4492700000000003</v>
      </c>
      <c r="O626" s="47">
        <v>1.12175</v>
      </c>
      <c r="P626" s="47">
        <v>39</v>
      </c>
      <c r="Q626" s="47">
        <v>0</v>
      </c>
      <c r="R626" s="29">
        <f t="shared" si="36"/>
        <v>0.16283584893843553</v>
      </c>
      <c r="S626" s="47">
        <v>1228.8</v>
      </c>
      <c r="T626" s="47">
        <f t="shared" si="40"/>
        <v>5.1305818250140929</v>
      </c>
      <c r="U626" s="47">
        <v>2.54</v>
      </c>
      <c r="V626" s="29">
        <f t="shared" si="37"/>
        <v>1.0605206571887854E-2</v>
      </c>
      <c r="W626" s="47">
        <v>0</v>
      </c>
      <c r="X626" s="29">
        <f t="shared" si="38"/>
        <v>0</v>
      </c>
      <c r="Y626" s="26"/>
      <c r="Z626" s="27" t="e">
        <f>#REF!/1000</f>
        <v>#REF!</v>
      </c>
      <c r="AA626" s="27" t="e">
        <f>#REF!/1000</f>
        <v>#REF!</v>
      </c>
      <c r="AB626" s="27" t="e">
        <f>#REF!/1000</f>
        <v>#REF!</v>
      </c>
      <c r="AC626" s="27" t="e">
        <f>#REF!/1000</f>
        <v>#REF!</v>
      </c>
      <c r="AE626" s="18" t="e">
        <f>#REF!/1000</f>
        <v>#REF!</v>
      </c>
      <c r="AF626" s="18" t="e">
        <f>#REF!/1000</f>
        <v>#REF!</v>
      </c>
      <c r="AG626" s="18" t="e">
        <f>#REF!/1000</f>
        <v>#REF!</v>
      </c>
      <c r="AH626" s="18" t="e">
        <f>#REF!/1000</f>
        <v>#REF!</v>
      </c>
    </row>
    <row r="627" spans="1:34" s="28" customFormat="1">
      <c r="A627" s="19" t="s">
        <v>451</v>
      </c>
      <c r="B627" s="19">
        <v>622</v>
      </c>
      <c r="C627" s="19">
        <v>213</v>
      </c>
      <c r="D627" s="19">
        <v>100</v>
      </c>
      <c r="E627" s="19" t="s">
        <v>355</v>
      </c>
      <c r="F627" s="20">
        <v>14020</v>
      </c>
      <c r="G627" s="20">
        <v>0</v>
      </c>
      <c r="H627" s="21">
        <v>14.02</v>
      </c>
      <c r="I627" s="22">
        <v>4</v>
      </c>
      <c r="J627" s="22" t="s">
        <v>406</v>
      </c>
      <c r="K627" s="23">
        <v>41901</v>
      </c>
      <c r="L627" s="24" t="s">
        <v>409</v>
      </c>
      <c r="M627" s="39">
        <v>2.8401299999999998</v>
      </c>
      <c r="N627" s="47">
        <v>5.4111599999999997</v>
      </c>
      <c r="O627" s="47">
        <v>1.0751200000000001</v>
      </c>
      <c r="P627" s="47">
        <v>100</v>
      </c>
      <c r="Q627" s="47">
        <v>0</v>
      </c>
      <c r="R627" s="29">
        <f t="shared" si="36"/>
        <v>0.20379050336254331</v>
      </c>
      <c r="S627" s="47">
        <v>2123.87</v>
      </c>
      <c r="T627" s="47">
        <f t="shared" si="40"/>
        <v>4.3282453637660483</v>
      </c>
      <c r="U627" s="47">
        <v>59.55</v>
      </c>
      <c r="V627" s="29">
        <f t="shared" si="37"/>
        <v>0.12135724475239454</v>
      </c>
      <c r="W627" s="47">
        <v>0</v>
      </c>
      <c r="X627" s="29">
        <f t="shared" si="38"/>
        <v>0</v>
      </c>
      <c r="Y627" s="26"/>
      <c r="Z627" s="27" t="e">
        <f>#REF!/1000</f>
        <v>#REF!</v>
      </c>
      <c r="AA627" s="27" t="e">
        <f>#REF!/1000</f>
        <v>#REF!</v>
      </c>
      <c r="AB627" s="27" t="e">
        <f>#REF!/1000</f>
        <v>#REF!</v>
      </c>
      <c r="AC627" s="27" t="e">
        <f>#REF!/1000</f>
        <v>#REF!</v>
      </c>
      <c r="AE627" s="18" t="e">
        <f>#REF!/1000</f>
        <v>#REF!</v>
      </c>
      <c r="AF627" s="18" t="e">
        <f>#REF!/1000</f>
        <v>#REF!</v>
      </c>
      <c r="AG627" s="18" t="e">
        <f>#REF!/1000</f>
        <v>#REF!</v>
      </c>
      <c r="AH627" s="18" t="e">
        <f>#REF!/1000</f>
        <v>#REF!</v>
      </c>
    </row>
    <row r="628" spans="1:34" s="28" customFormat="1">
      <c r="A628" s="19" t="s">
        <v>451</v>
      </c>
      <c r="B628" s="19">
        <v>622</v>
      </c>
      <c r="C628" s="19">
        <v>291</v>
      </c>
      <c r="D628" s="19">
        <v>100</v>
      </c>
      <c r="E628" s="19" t="s">
        <v>356</v>
      </c>
      <c r="F628" s="20">
        <v>0</v>
      </c>
      <c r="G628" s="20">
        <v>13853</v>
      </c>
      <c r="H628" s="21">
        <v>13.853</v>
      </c>
      <c r="I628" s="22">
        <v>4</v>
      </c>
      <c r="J628" s="22" t="s">
        <v>405</v>
      </c>
      <c r="K628" s="23">
        <v>41901</v>
      </c>
      <c r="L628" s="24" t="s">
        <v>409</v>
      </c>
      <c r="M628" s="39">
        <v>2.37256</v>
      </c>
      <c r="N628" s="47">
        <v>4.1839599999999999</v>
      </c>
      <c r="O628" s="47">
        <v>1.1097300000000001</v>
      </c>
      <c r="P628" s="47">
        <v>0</v>
      </c>
      <c r="Q628" s="47">
        <v>37</v>
      </c>
      <c r="R628" s="29">
        <f t="shared" si="36"/>
        <v>3.8155737282280271E-2</v>
      </c>
      <c r="S628" s="47">
        <v>52.67</v>
      </c>
      <c r="T628" s="47">
        <f t="shared" si="40"/>
        <v>0.10863041527879469</v>
      </c>
      <c r="U628" s="47">
        <v>6.29</v>
      </c>
      <c r="V628" s="29">
        <f t="shared" si="37"/>
        <v>1.2972950675975292E-2</v>
      </c>
      <c r="W628" s="47">
        <v>0</v>
      </c>
      <c r="X628" s="29">
        <f t="shared" si="38"/>
        <v>0</v>
      </c>
      <c r="Y628" s="26"/>
      <c r="Z628" s="27" t="e">
        <f>#REF!/1000</f>
        <v>#REF!</v>
      </c>
      <c r="AA628" s="27" t="e">
        <f>#REF!/1000</f>
        <v>#REF!</v>
      </c>
      <c r="AB628" s="27" t="e">
        <f>#REF!/1000</f>
        <v>#REF!</v>
      </c>
      <c r="AC628" s="27" t="e">
        <f>#REF!/1000</f>
        <v>#REF!</v>
      </c>
      <c r="AE628" s="18" t="e">
        <f>#REF!/1000</f>
        <v>#REF!</v>
      </c>
      <c r="AF628" s="18" t="e">
        <f>#REF!/1000</f>
        <v>#REF!</v>
      </c>
      <c r="AG628" s="18" t="e">
        <f>#REF!/1000</f>
        <v>#REF!</v>
      </c>
      <c r="AH628" s="18" t="e">
        <f>#REF!/1000</f>
        <v>#REF!</v>
      </c>
    </row>
    <row r="629" spans="1:34" s="28" customFormat="1">
      <c r="A629" s="19" t="s">
        <v>451</v>
      </c>
      <c r="B629" s="19">
        <v>622</v>
      </c>
      <c r="C629" s="19">
        <v>291</v>
      </c>
      <c r="D629" s="19">
        <v>100</v>
      </c>
      <c r="E629" s="19" t="s">
        <v>356</v>
      </c>
      <c r="F629" s="20">
        <v>13853</v>
      </c>
      <c r="G629" s="20">
        <v>0</v>
      </c>
      <c r="H629" s="21">
        <v>13.853</v>
      </c>
      <c r="I629" s="22">
        <v>4</v>
      </c>
      <c r="J629" s="22" t="s">
        <v>406</v>
      </c>
      <c r="K629" s="23">
        <v>41901</v>
      </c>
      <c r="L629" s="24" t="s">
        <v>409</v>
      </c>
      <c r="M629" s="39">
        <v>2.6160399999999999</v>
      </c>
      <c r="N629" s="47">
        <v>6.1610100000000001</v>
      </c>
      <c r="O629" s="47">
        <v>1.1607099999999999</v>
      </c>
      <c r="P629" s="47">
        <v>3</v>
      </c>
      <c r="Q629" s="47">
        <v>49</v>
      </c>
      <c r="R629" s="29">
        <f t="shared" si="36"/>
        <v>5.6717987852038243E-2</v>
      </c>
      <c r="S629" s="47">
        <v>10.220000000000001</v>
      </c>
      <c r="T629" s="47">
        <f t="shared" si="40"/>
        <v>2.1078466758102939E-2</v>
      </c>
      <c r="U629" s="47">
        <v>61.32</v>
      </c>
      <c r="V629" s="29">
        <f t="shared" si="37"/>
        <v>0.12647080054861762</v>
      </c>
      <c r="W629" s="47">
        <v>0</v>
      </c>
      <c r="X629" s="29">
        <f t="shared" si="38"/>
        <v>0</v>
      </c>
      <c r="Y629" s="26"/>
      <c r="Z629" s="27" t="e">
        <f>#REF!/1000</f>
        <v>#REF!</v>
      </c>
      <c r="AA629" s="27" t="e">
        <f>#REF!/1000</f>
        <v>#REF!</v>
      </c>
      <c r="AB629" s="27" t="e">
        <f>#REF!/1000</f>
        <v>#REF!</v>
      </c>
      <c r="AC629" s="27" t="e">
        <f>#REF!/1000</f>
        <v>#REF!</v>
      </c>
      <c r="AE629" s="18" t="e">
        <f>#REF!/1000</f>
        <v>#REF!</v>
      </c>
      <c r="AF629" s="18" t="e">
        <f>#REF!/1000</f>
        <v>#REF!</v>
      </c>
      <c r="AG629" s="18" t="e">
        <f>#REF!/1000</f>
        <v>#REF!</v>
      </c>
      <c r="AH629" s="18" t="e">
        <f>#REF!/1000</f>
        <v>#REF!</v>
      </c>
    </row>
    <row r="630" spans="1:34" s="28" customFormat="1">
      <c r="A630" s="19" t="s">
        <v>451</v>
      </c>
      <c r="B630" s="19">
        <v>622</v>
      </c>
      <c r="C630" s="19">
        <v>2431</v>
      </c>
      <c r="D630" s="19">
        <v>100</v>
      </c>
      <c r="E630" s="19" t="s">
        <v>357</v>
      </c>
      <c r="F630" s="20">
        <v>2998</v>
      </c>
      <c r="G630" s="20">
        <v>3098</v>
      </c>
      <c r="H630" s="21">
        <v>0.1</v>
      </c>
      <c r="I630" s="22">
        <v>4</v>
      </c>
      <c r="J630" s="22" t="s">
        <v>405</v>
      </c>
      <c r="K630" s="23">
        <v>41901</v>
      </c>
      <c r="L630" s="24" t="s">
        <v>409</v>
      </c>
      <c r="M630" s="39">
        <v>3.2842899999999999</v>
      </c>
      <c r="N630" s="47">
        <v>5.1349999999999998</v>
      </c>
      <c r="O630" s="47">
        <v>0.91285700000000003</v>
      </c>
      <c r="P630" s="47">
        <v>0</v>
      </c>
      <c r="Q630" s="47">
        <v>0</v>
      </c>
      <c r="R630" s="29">
        <f t="shared" si="36"/>
        <v>0</v>
      </c>
      <c r="S630" s="47">
        <v>0</v>
      </c>
      <c r="T630" s="47">
        <f t="shared" si="40"/>
        <v>0</v>
      </c>
      <c r="U630" s="47">
        <v>0</v>
      </c>
      <c r="V630" s="29">
        <f t="shared" si="37"/>
        <v>0</v>
      </c>
      <c r="W630" s="47">
        <v>0</v>
      </c>
      <c r="X630" s="29">
        <f t="shared" si="38"/>
        <v>0</v>
      </c>
      <c r="Y630" s="26"/>
      <c r="Z630" s="27" t="e">
        <f>#REF!/1000</f>
        <v>#REF!</v>
      </c>
      <c r="AA630" s="27" t="e">
        <f>#REF!/1000</f>
        <v>#REF!</v>
      </c>
      <c r="AB630" s="27" t="e">
        <f>#REF!/1000</f>
        <v>#REF!</v>
      </c>
      <c r="AC630" s="27" t="e">
        <f>#REF!/1000</f>
        <v>#REF!</v>
      </c>
      <c r="AE630" s="18" t="e">
        <f>#REF!/1000</f>
        <v>#REF!</v>
      </c>
      <c r="AF630" s="18" t="e">
        <f>#REF!/1000</f>
        <v>#REF!</v>
      </c>
      <c r="AG630" s="18" t="e">
        <f>#REF!/1000</f>
        <v>#REF!</v>
      </c>
      <c r="AH630" s="18" t="e">
        <f>#REF!/1000</f>
        <v>#REF!</v>
      </c>
    </row>
    <row r="631" spans="1:34" s="28" customFormat="1">
      <c r="A631" s="19" t="s">
        <v>451</v>
      </c>
      <c r="B631" s="19">
        <v>622</v>
      </c>
      <c r="C631" s="19">
        <v>2431</v>
      </c>
      <c r="D631" s="19">
        <v>100</v>
      </c>
      <c r="E631" s="19" t="s">
        <v>357</v>
      </c>
      <c r="F631" s="20">
        <v>3098</v>
      </c>
      <c r="G631" s="20">
        <v>2998</v>
      </c>
      <c r="H631" s="21">
        <v>0.1</v>
      </c>
      <c r="I631" s="22">
        <v>4</v>
      </c>
      <c r="J631" s="22" t="s">
        <v>406</v>
      </c>
      <c r="K631" s="23">
        <v>41901</v>
      </c>
      <c r="L631" s="24" t="s">
        <v>409</v>
      </c>
      <c r="M631" s="39">
        <v>3.2121400000000002</v>
      </c>
      <c r="N631" s="47">
        <v>4.3092899999999998</v>
      </c>
      <c r="O631" s="47">
        <v>1.17143</v>
      </c>
      <c r="P631" s="47">
        <v>0</v>
      </c>
      <c r="Q631" s="47">
        <v>0</v>
      </c>
      <c r="R631" s="29">
        <f t="shared" si="36"/>
        <v>0</v>
      </c>
      <c r="S631" s="47">
        <v>1.87</v>
      </c>
      <c r="T631" s="47">
        <f t="shared" si="40"/>
        <v>0.53428571428571425</v>
      </c>
      <c r="U631" s="47">
        <v>0</v>
      </c>
      <c r="V631" s="29">
        <f t="shared" si="37"/>
        <v>0</v>
      </c>
      <c r="W631" s="47">
        <v>0</v>
      </c>
      <c r="X631" s="29">
        <f t="shared" si="38"/>
        <v>0</v>
      </c>
      <c r="Y631" s="26"/>
      <c r="Z631" s="27" t="e">
        <f>#REF!/1000</f>
        <v>#REF!</v>
      </c>
      <c r="AA631" s="27" t="e">
        <f>#REF!/1000</f>
        <v>#REF!</v>
      </c>
      <c r="AB631" s="27" t="e">
        <f>#REF!/1000</f>
        <v>#REF!</v>
      </c>
      <c r="AC631" s="27" t="e">
        <f>#REF!/1000</f>
        <v>#REF!</v>
      </c>
      <c r="AE631" s="18" t="e">
        <f>#REF!/1000</f>
        <v>#REF!</v>
      </c>
      <c r="AF631" s="18" t="e">
        <f>#REF!/1000</f>
        <v>#REF!</v>
      </c>
      <c r="AG631" s="18" t="e">
        <f>#REF!/1000</f>
        <v>#REF!</v>
      </c>
      <c r="AH631" s="18" t="e">
        <f>#REF!/1000</f>
        <v>#REF!</v>
      </c>
    </row>
    <row r="632" spans="1:34" s="17" customFormat="1">
      <c r="A632" s="7" t="s">
        <v>452</v>
      </c>
      <c r="B632" s="7">
        <v>633</v>
      </c>
      <c r="C632" s="7">
        <v>23</v>
      </c>
      <c r="D632" s="7">
        <v>401</v>
      </c>
      <c r="E632" s="7" t="s">
        <v>358</v>
      </c>
      <c r="F632" s="8">
        <v>142212</v>
      </c>
      <c r="G632" s="8">
        <v>175852</v>
      </c>
      <c r="H632" s="9">
        <v>11.44</v>
      </c>
      <c r="I632" s="10">
        <v>2</v>
      </c>
      <c r="J632" s="10" t="s">
        <v>407</v>
      </c>
      <c r="K632" s="11">
        <v>41897</v>
      </c>
      <c r="L632" s="12" t="s">
        <v>409</v>
      </c>
      <c r="M632" s="34">
        <v>2.2823500000000001</v>
      </c>
      <c r="N632" s="29">
        <v>3.3984200000000002</v>
      </c>
      <c r="O632" s="29">
        <v>1.16927</v>
      </c>
      <c r="P632" s="29">
        <v>7.97</v>
      </c>
      <c r="Q632" s="29">
        <v>0</v>
      </c>
      <c r="R632" s="29">
        <f t="shared" si="36"/>
        <v>1.9905094905094903E-2</v>
      </c>
      <c r="S632" s="29">
        <v>21.9</v>
      </c>
      <c r="T632" s="29">
        <f t="shared" si="40"/>
        <v>5.4695304695304689E-2</v>
      </c>
      <c r="U632" s="29">
        <v>160.11999999999995</v>
      </c>
      <c r="V632" s="29">
        <f t="shared" si="37"/>
        <v>0.39990009990009973</v>
      </c>
      <c r="W632" s="29">
        <v>0</v>
      </c>
      <c r="X632" s="29">
        <f t="shared" si="38"/>
        <v>0</v>
      </c>
      <c r="Y632" s="15"/>
      <c r="Z632" s="16" t="e">
        <f>#REF!/1000</f>
        <v>#REF!</v>
      </c>
      <c r="AA632" s="16" t="e">
        <f>#REF!/1000</f>
        <v>#REF!</v>
      </c>
      <c r="AB632" s="16" t="e">
        <f>#REF!/1000</f>
        <v>#REF!</v>
      </c>
      <c r="AC632" s="16" t="e">
        <f>#REF!/1000</f>
        <v>#REF!</v>
      </c>
      <c r="AE632" s="18" t="e">
        <f>#REF!/1000</f>
        <v>#REF!</v>
      </c>
      <c r="AF632" s="18" t="e">
        <f>#REF!/1000</f>
        <v>#REF!</v>
      </c>
      <c r="AG632" s="18" t="e">
        <f>#REF!/1000</f>
        <v>#REF!</v>
      </c>
      <c r="AH632" s="18" t="e">
        <f>#REF!/1000</f>
        <v>#REF!</v>
      </c>
    </row>
    <row r="633" spans="1:34" s="17" customFormat="1">
      <c r="A633" s="7" t="s">
        <v>452</v>
      </c>
      <c r="B633" s="7">
        <v>633</v>
      </c>
      <c r="C633" s="7">
        <v>23</v>
      </c>
      <c r="D633" s="7">
        <v>402</v>
      </c>
      <c r="E633" s="7" t="s">
        <v>359</v>
      </c>
      <c r="F633" s="8">
        <v>180712</v>
      </c>
      <c r="G633" s="8">
        <v>179845</v>
      </c>
      <c r="H633" s="9">
        <v>0.86699999999999999</v>
      </c>
      <c r="I633" s="10">
        <v>4</v>
      </c>
      <c r="J633" s="10" t="s">
        <v>406</v>
      </c>
      <c r="K633" s="11">
        <v>41898</v>
      </c>
      <c r="L633" s="12" t="s">
        <v>409</v>
      </c>
      <c r="M633" s="34">
        <v>2.2851599999999999</v>
      </c>
      <c r="N633" s="29">
        <v>2.7919399999999999</v>
      </c>
      <c r="O633" s="29">
        <v>1.0738700000000001</v>
      </c>
      <c r="P633" s="29">
        <v>0</v>
      </c>
      <c r="Q633" s="29">
        <v>0</v>
      </c>
      <c r="R633" s="29">
        <f t="shared" si="36"/>
        <v>0</v>
      </c>
      <c r="S633" s="29">
        <v>0</v>
      </c>
      <c r="T633" s="29">
        <f t="shared" si="40"/>
        <v>0</v>
      </c>
      <c r="U633" s="29">
        <v>0</v>
      </c>
      <c r="V633" s="29">
        <f t="shared" si="37"/>
        <v>0</v>
      </c>
      <c r="W633" s="29">
        <v>0</v>
      </c>
      <c r="X633" s="29">
        <f t="shared" si="38"/>
        <v>0</v>
      </c>
      <c r="Y633" s="15"/>
      <c r="Z633" s="16" t="e">
        <f>#REF!/1000</f>
        <v>#REF!</v>
      </c>
      <c r="AA633" s="16" t="e">
        <f>#REF!/1000</f>
        <v>#REF!</v>
      </c>
      <c r="AB633" s="16" t="e">
        <f>#REF!/1000</f>
        <v>#REF!</v>
      </c>
      <c r="AC633" s="16" t="e">
        <f>#REF!/1000</f>
        <v>#REF!</v>
      </c>
      <c r="AE633" s="18" t="e">
        <f>#REF!/1000</f>
        <v>#REF!</v>
      </c>
      <c r="AF633" s="18" t="e">
        <f>#REF!/1000</f>
        <v>#REF!</v>
      </c>
      <c r="AG633" s="18" t="e">
        <f>#REF!/1000</f>
        <v>#REF!</v>
      </c>
      <c r="AH633" s="18" t="e">
        <f>#REF!/1000</f>
        <v>#REF!</v>
      </c>
    </row>
    <row r="634" spans="1:34" s="17" customFormat="1">
      <c r="A634" s="7" t="s">
        <v>452</v>
      </c>
      <c r="B634" s="7">
        <v>633</v>
      </c>
      <c r="C634" s="7">
        <v>23</v>
      </c>
      <c r="D634" s="7">
        <v>402</v>
      </c>
      <c r="E634" s="7" t="s">
        <v>359</v>
      </c>
      <c r="F634" s="8">
        <v>179845</v>
      </c>
      <c r="G634" s="8">
        <v>180712</v>
      </c>
      <c r="H634" s="9">
        <v>0.86699999999999999</v>
      </c>
      <c r="I634" s="10">
        <v>4</v>
      </c>
      <c r="J634" s="10" t="s">
        <v>405</v>
      </c>
      <c r="K634" s="11">
        <v>41898</v>
      </c>
      <c r="L634" s="12" t="s">
        <v>409</v>
      </c>
      <c r="M634" s="34">
        <v>2.1509399999999999</v>
      </c>
      <c r="N634" s="29">
        <v>4.3553100000000002</v>
      </c>
      <c r="O634" s="29">
        <v>1.1625000000000001</v>
      </c>
      <c r="P634" s="29">
        <v>0.93</v>
      </c>
      <c r="Q634" s="29">
        <v>16.64</v>
      </c>
      <c r="R634" s="29">
        <f t="shared" si="36"/>
        <v>0.30482781347833254</v>
      </c>
      <c r="S634" s="29">
        <v>0</v>
      </c>
      <c r="T634" s="29">
        <f t="shared" si="40"/>
        <v>0</v>
      </c>
      <c r="U634" s="29">
        <v>0</v>
      </c>
      <c r="V634" s="29">
        <f t="shared" si="37"/>
        <v>0</v>
      </c>
      <c r="W634" s="29">
        <v>0</v>
      </c>
      <c r="X634" s="29">
        <f t="shared" si="38"/>
        <v>0</v>
      </c>
      <c r="Y634" s="15"/>
      <c r="Z634" s="16" t="e">
        <f>#REF!/1000</f>
        <v>#REF!</v>
      </c>
      <c r="AA634" s="16" t="e">
        <f>#REF!/1000</f>
        <v>#REF!</v>
      </c>
      <c r="AB634" s="16" t="e">
        <f>#REF!/1000</f>
        <v>#REF!</v>
      </c>
      <c r="AC634" s="16" t="e">
        <f>#REF!/1000</f>
        <v>#REF!</v>
      </c>
      <c r="AE634" s="18" t="e">
        <f>#REF!/1000</f>
        <v>#REF!</v>
      </c>
      <c r="AF634" s="18" t="e">
        <f>#REF!/1000</f>
        <v>#REF!</v>
      </c>
      <c r="AG634" s="18" t="e">
        <f>#REF!/1000</f>
        <v>#REF!</v>
      </c>
      <c r="AH634" s="18" t="e">
        <f>#REF!/1000</f>
        <v>#REF!</v>
      </c>
    </row>
    <row r="635" spans="1:34" s="17" customFormat="1">
      <c r="A635" s="7" t="s">
        <v>452</v>
      </c>
      <c r="B635" s="7">
        <v>633</v>
      </c>
      <c r="C635" s="7">
        <v>202</v>
      </c>
      <c r="D635" s="7">
        <v>601</v>
      </c>
      <c r="E635" s="7" t="s">
        <v>360</v>
      </c>
      <c r="F635" s="8">
        <v>209602</v>
      </c>
      <c r="G635" s="8">
        <v>259677</v>
      </c>
      <c r="H635" s="9">
        <v>50.075000000000003</v>
      </c>
      <c r="I635" s="10">
        <v>2</v>
      </c>
      <c r="J635" s="10" t="s">
        <v>407</v>
      </c>
      <c r="K635" s="11">
        <v>41898</v>
      </c>
      <c r="L635" s="12" t="s">
        <v>409</v>
      </c>
      <c r="M635" s="34">
        <v>2.4708100000000002</v>
      </c>
      <c r="N635" s="29">
        <v>4.94381</v>
      </c>
      <c r="O635" s="29">
        <v>1.24899</v>
      </c>
      <c r="P635" s="29">
        <v>1.96</v>
      </c>
      <c r="Q635" s="29">
        <v>566.78000000000054</v>
      </c>
      <c r="R635" s="29">
        <f t="shared" si="36"/>
        <v>0.16281292347193507</v>
      </c>
      <c r="S635" s="29">
        <v>424.22999999999968</v>
      </c>
      <c r="T635" s="29">
        <f t="shared" si="40"/>
        <v>0.24205406176449587</v>
      </c>
      <c r="U635" s="29">
        <v>247.62</v>
      </c>
      <c r="V635" s="29">
        <f t="shared" si="37"/>
        <v>0.14128521503459096</v>
      </c>
      <c r="W635" s="29">
        <v>0</v>
      </c>
      <c r="X635" s="29">
        <f t="shared" si="38"/>
        <v>0</v>
      </c>
      <c r="Y635" s="15"/>
      <c r="Z635" s="16" t="e">
        <f>#REF!/1000</f>
        <v>#REF!</v>
      </c>
      <c r="AA635" s="16" t="e">
        <f>#REF!/1000</f>
        <v>#REF!</v>
      </c>
      <c r="AB635" s="16" t="e">
        <f>#REF!/1000</f>
        <v>#REF!</v>
      </c>
      <c r="AC635" s="16" t="e">
        <f>#REF!/1000</f>
        <v>#REF!</v>
      </c>
      <c r="AE635" s="18" t="e">
        <f>#REF!/1000</f>
        <v>#REF!</v>
      </c>
      <c r="AF635" s="18" t="e">
        <f>#REF!/1000</f>
        <v>#REF!</v>
      </c>
      <c r="AG635" s="18" t="e">
        <f>#REF!/1000</f>
        <v>#REF!</v>
      </c>
      <c r="AH635" s="18" t="e">
        <f>#REF!/1000</f>
        <v>#REF!</v>
      </c>
    </row>
    <row r="636" spans="1:34" s="17" customFormat="1">
      <c r="A636" s="7" t="s">
        <v>452</v>
      </c>
      <c r="B636" s="7">
        <v>633</v>
      </c>
      <c r="C636" s="7">
        <v>202</v>
      </c>
      <c r="D636" s="7">
        <v>703</v>
      </c>
      <c r="E636" s="7" t="s">
        <v>199</v>
      </c>
      <c r="F636" s="8">
        <v>367296</v>
      </c>
      <c r="G636" s="8">
        <v>387000</v>
      </c>
      <c r="H636" s="9">
        <v>19.704000000000001</v>
      </c>
      <c r="I636" s="10">
        <v>2</v>
      </c>
      <c r="J636" s="10" t="s">
        <v>407</v>
      </c>
      <c r="K636" s="11">
        <v>41893</v>
      </c>
      <c r="L636" s="12" t="s">
        <v>409</v>
      </c>
      <c r="M636" s="34">
        <v>2.7341600000000001</v>
      </c>
      <c r="N636" s="29">
        <v>3.2088999999999999</v>
      </c>
      <c r="O636" s="29">
        <v>1.38426</v>
      </c>
      <c r="P636" s="29">
        <v>31.71</v>
      </c>
      <c r="Q636" s="29">
        <v>2923.17</v>
      </c>
      <c r="R636" s="29">
        <f t="shared" si="36"/>
        <v>2.1653253871585179</v>
      </c>
      <c r="S636" s="29">
        <v>1182.72</v>
      </c>
      <c r="T636" s="29">
        <f t="shared" si="40"/>
        <v>1.7149817295980512</v>
      </c>
      <c r="U636" s="29">
        <v>3</v>
      </c>
      <c r="V636" s="29">
        <f t="shared" si="37"/>
        <v>4.3500957021054467E-3</v>
      </c>
      <c r="W636" s="29">
        <v>0</v>
      </c>
      <c r="X636" s="29">
        <f t="shared" si="38"/>
        <v>0</v>
      </c>
      <c r="Y636" s="15"/>
      <c r="Z636" s="16" t="e">
        <f>#REF!/1000</f>
        <v>#REF!</v>
      </c>
      <c r="AA636" s="16" t="e">
        <f>#REF!/1000</f>
        <v>#REF!</v>
      </c>
      <c r="AB636" s="16" t="e">
        <f>#REF!/1000</f>
        <v>#REF!</v>
      </c>
      <c r="AC636" s="16" t="e">
        <f>#REF!/1000</f>
        <v>#REF!</v>
      </c>
      <c r="AE636" s="18" t="e">
        <f>#REF!/1000</f>
        <v>#REF!</v>
      </c>
      <c r="AF636" s="18" t="e">
        <f>#REF!/1000</f>
        <v>#REF!</v>
      </c>
      <c r="AG636" s="18" t="e">
        <f>#REF!/1000</f>
        <v>#REF!</v>
      </c>
      <c r="AH636" s="18" t="e">
        <f>#REF!/1000</f>
        <v>#REF!</v>
      </c>
    </row>
    <row r="637" spans="1:34" s="17" customFormat="1">
      <c r="A637" s="7" t="s">
        <v>452</v>
      </c>
      <c r="B637" s="7">
        <v>633</v>
      </c>
      <c r="C637" s="7">
        <v>202</v>
      </c>
      <c r="D637" s="7">
        <v>703</v>
      </c>
      <c r="E637" s="7" t="s">
        <v>199</v>
      </c>
      <c r="F637" s="8">
        <v>387000</v>
      </c>
      <c r="G637" s="8">
        <v>389638</v>
      </c>
      <c r="H637" s="9">
        <v>2.6379999999999999</v>
      </c>
      <c r="I637" s="10">
        <v>2</v>
      </c>
      <c r="J637" s="10" t="s">
        <v>407</v>
      </c>
      <c r="K637" s="11">
        <v>41893</v>
      </c>
      <c r="L637" s="12" t="s">
        <v>409</v>
      </c>
      <c r="M637" s="34">
        <v>3.51579</v>
      </c>
      <c r="N637" s="29">
        <v>4.2782200000000001</v>
      </c>
      <c r="O637" s="29">
        <v>1.0765400000000001</v>
      </c>
      <c r="P637" s="29">
        <v>1.35</v>
      </c>
      <c r="Q637" s="29">
        <v>11.4</v>
      </c>
      <c r="R637" s="29">
        <f t="shared" si="36"/>
        <v>7.6356547167767796E-2</v>
      </c>
      <c r="S637" s="29">
        <v>70.760000000000005</v>
      </c>
      <c r="T637" s="29">
        <f t="shared" si="40"/>
        <v>0.76638145781436162</v>
      </c>
      <c r="U637" s="29">
        <v>1</v>
      </c>
      <c r="V637" s="29">
        <f t="shared" si="37"/>
        <v>1.0830715910321672E-2</v>
      </c>
      <c r="W637" s="29">
        <v>0</v>
      </c>
      <c r="X637" s="29">
        <f t="shared" si="38"/>
        <v>0</v>
      </c>
      <c r="Y637" s="15"/>
      <c r="Z637" s="16" t="e">
        <f>#REF!/1000</f>
        <v>#REF!</v>
      </c>
      <c r="AA637" s="16" t="e">
        <f>#REF!/1000</f>
        <v>#REF!</v>
      </c>
      <c r="AB637" s="16" t="e">
        <f>#REF!/1000</f>
        <v>#REF!</v>
      </c>
      <c r="AC637" s="16" t="e">
        <f>#REF!/1000</f>
        <v>#REF!</v>
      </c>
      <c r="AE637" s="18" t="e">
        <f>#REF!/1000</f>
        <v>#REF!</v>
      </c>
      <c r="AF637" s="18" t="e">
        <f>#REF!/1000</f>
        <v>#REF!</v>
      </c>
      <c r="AG637" s="18" t="e">
        <f>#REF!/1000</f>
        <v>#REF!</v>
      </c>
      <c r="AH637" s="18" t="e">
        <f>#REF!/1000</f>
        <v>#REF!</v>
      </c>
    </row>
    <row r="638" spans="1:34" s="17" customFormat="1">
      <c r="A638" s="7" t="s">
        <v>452</v>
      </c>
      <c r="B638" s="7">
        <v>633</v>
      </c>
      <c r="C638" s="7">
        <v>2043</v>
      </c>
      <c r="D638" s="7">
        <v>201</v>
      </c>
      <c r="E638" s="7" t="s">
        <v>361</v>
      </c>
      <c r="F638" s="8">
        <v>64565</v>
      </c>
      <c r="G638" s="8">
        <v>88139</v>
      </c>
      <c r="H638" s="9">
        <v>23.574000000000002</v>
      </c>
      <c r="I638" s="10">
        <v>2</v>
      </c>
      <c r="J638" s="10" t="s">
        <v>407</v>
      </c>
      <c r="K638" s="11">
        <v>41898</v>
      </c>
      <c r="L638" s="12" t="s">
        <v>409</v>
      </c>
      <c r="M638" s="34">
        <v>2.8008099999999998</v>
      </c>
      <c r="N638" s="29">
        <v>2.8406400000000001</v>
      </c>
      <c r="O638" s="29">
        <v>1.46783</v>
      </c>
      <c r="P638" s="29">
        <v>75.029999999999987</v>
      </c>
      <c r="Q638" s="29">
        <v>0</v>
      </c>
      <c r="R638" s="29">
        <f t="shared" si="36"/>
        <v>9.0935534305348495E-2</v>
      </c>
      <c r="S638" s="29">
        <v>12398.760000000044</v>
      </c>
      <c r="T638" s="29">
        <f t="shared" si="40"/>
        <v>15.02716067338114</v>
      </c>
      <c r="U638" s="29">
        <v>17.250000000000004</v>
      </c>
      <c r="V638" s="29">
        <f t="shared" si="37"/>
        <v>2.0906810166163695E-2</v>
      </c>
      <c r="W638" s="29">
        <v>0</v>
      </c>
      <c r="X638" s="29">
        <f t="shared" si="38"/>
        <v>0</v>
      </c>
      <c r="Y638" s="15"/>
      <c r="Z638" s="16" t="e">
        <f>#REF!/1000</f>
        <v>#REF!</v>
      </c>
      <c r="AA638" s="16" t="e">
        <f>#REF!/1000</f>
        <v>#REF!</v>
      </c>
      <c r="AB638" s="16" t="e">
        <f>#REF!/1000</f>
        <v>#REF!</v>
      </c>
      <c r="AC638" s="16" t="e">
        <f>#REF!/1000</f>
        <v>#REF!</v>
      </c>
      <c r="AE638" s="18" t="e">
        <f>#REF!/1000</f>
        <v>#REF!</v>
      </c>
      <c r="AF638" s="18" t="e">
        <f>#REF!/1000</f>
        <v>#REF!</v>
      </c>
      <c r="AG638" s="18" t="e">
        <f>#REF!/1000</f>
        <v>#REF!</v>
      </c>
      <c r="AH638" s="18" t="e">
        <f>#REF!/1000</f>
        <v>#REF!</v>
      </c>
    </row>
    <row r="639" spans="1:34" s="17" customFormat="1">
      <c r="A639" s="7" t="s">
        <v>452</v>
      </c>
      <c r="B639" s="7">
        <v>633</v>
      </c>
      <c r="C639" s="7">
        <v>2083</v>
      </c>
      <c r="D639" s="7">
        <v>200</v>
      </c>
      <c r="E639" s="7" t="s">
        <v>362</v>
      </c>
      <c r="F639" s="8">
        <v>33699</v>
      </c>
      <c r="G639" s="8">
        <v>45000</v>
      </c>
      <c r="H639" s="9">
        <v>11.301</v>
      </c>
      <c r="I639" s="10">
        <v>2</v>
      </c>
      <c r="J639" s="10" t="s">
        <v>407</v>
      </c>
      <c r="K639" s="11">
        <v>41898</v>
      </c>
      <c r="L639" s="12" t="s">
        <v>409</v>
      </c>
      <c r="M639" s="34">
        <v>2.31488</v>
      </c>
      <c r="N639" s="29">
        <v>2.6787899999999998</v>
      </c>
      <c r="O639" s="29">
        <v>1.41845</v>
      </c>
      <c r="P639" s="29">
        <v>0</v>
      </c>
      <c r="Q639" s="29">
        <v>127.55999999999999</v>
      </c>
      <c r="R639" s="29">
        <f t="shared" si="36"/>
        <v>0.16124995259585118</v>
      </c>
      <c r="S639" s="29">
        <v>142.60999999999996</v>
      </c>
      <c r="T639" s="29">
        <f t="shared" si="40"/>
        <v>0.36054963530408174</v>
      </c>
      <c r="U639" s="29">
        <v>6.92</v>
      </c>
      <c r="V639" s="29">
        <f t="shared" si="37"/>
        <v>1.7495291187884763E-2</v>
      </c>
      <c r="W639" s="29">
        <v>0</v>
      </c>
      <c r="X639" s="29">
        <f t="shared" si="38"/>
        <v>0</v>
      </c>
      <c r="Y639" s="15"/>
      <c r="Z639" s="16" t="e">
        <f>#REF!/1000</f>
        <v>#REF!</v>
      </c>
      <c r="AA639" s="16" t="e">
        <f>#REF!/1000</f>
        <v>#REF!</v>
      </c>
      <c r="AB639" s="16" t="e">
        <f>#REF!/1000</f>
        <v>#REF!</v>
      </c>
      <c r="AC639" s="16" t="e">
        <f>#REF!/1000</f>
        <v>#REF!</v>
      </c>
      <c r="AE639" s="18" t="e">
        <f>#REF!/1000</f>
        <v>#REF!</v>
      </c>
      <c r="AF639" s="18" t="e">
        <f>#REF!/1000</f>
        <v>#REF!</v>
      </c>
      <c r="AG639" s="18" t="e">
        <f>#REF!/1000</f>
        <v>#REF!</v>
      </c>
      <c r="AH639" s="18" t="e">
        <f>#REF!/1000</f>
        <v>#REF!</v>
      </c>
    </row>
    <row r="640" spans="1:34" s="17" customFormat="1">
      <c r="A640" s="7" t="s">
        <v>452</v>
      </c>
      <c r="B640" s="7">
        <v>633</v>
      </c>
      <c r="C640" s="7">
        <v>2083</v>
      </c>
      <c r="D640" s="7">
        <v>200</v>
      </c>
      <c r="E640" s="7" t="s">
        <v>362</v>
      </c>
      <c r="F640" s="8">
        <v>45000</v>
      </c>
      <c r="G640" s="8">
        <v>60673</v>
      </c>
      <c r="H640" s="9">
        <v>15.673</v>
      </c>
      <c r="I640" s="10">
        <v>2</v>
      </c>
      <c r="J640" s="10" t="s">
        <v>407</v>
      </c>
      <c r="K640" s="11">
        <v>41898</v>
      </c>
      <c r="L640" s="12" t="s">
        <v>409</v>
      </c>
      <c r="M640" s="34">
        <v>3.145</v>
      </c>
      <c r="N640" s="29">
        <v>5.59</v>
      </c>
      <c r="O640" s="29">
        <v>1.5549999999999999</v>
      </c>
      <c r="P640" s="29">
        <v>0</v>
      </c>
      <c r="Q640" s="29">
        <v>8.77</v>
      </c>
      <c r="R640" s="29">
        <f t="shared" si="36"/>
        <v>7.9937289788626475E-3</v>
      </c>
      <c r="S640" s="29">
        <v>76.84999999999998</v>
      </c>
      <c r="T640" s="29">
        <f t="shared" si="40"/>
        <v>0.14009534139694282</v>
      </c>
      <c r="U640" s="29">
        <v>0</v>
      </c>
      <c r="V640" s="29">
        <f t="shared" si="37"/>
        <v>0</v>
      </c>
      <c r="W640" s="29">
        <v>0</v>
      </c>
      <c r="X640" s="29">
        <f t="shared" si="38"/>
        <v>0</v>
      </c>
      <c r="Y640" s="15"/>
      <c r="Z640" s="16" t="e">
        <f>#REF!/1000</f>
        <v>#REF!</v>
      </c>
      <c r="AA640" s="16" t="e">
        <f>#REF!/1000</f>
        <v>#REF!</v>
      </c>
      <c r="AB640" s="16" t="e">
        <f>#REF!/1000</f>
        <v>#REF!</v>
      </c>
      <c r="AC640" s="16" t="e">
        <f>#REF!/1000</f>
        <v>#REF!</v>
      </c>
      <c r="AE640" s="18" t="e">
        <f>#REF!/1000</f>
        <v>#REF!</v>
      </c>
      <c r="AF640" s="18" t="e">
        <f>#REF!/1000</f>
        <v>#REF!</v>
      </c>
      <c r="AG640" s="18" t="e">
        <f>#REF!/1000</f>
        <v>#REF!</v>
      </c>
      <c r="AH640" s="18" t="e">
        <f>#REF!/1000</f>
        <v>#REF!</v>
      </c>
    </row>
    <row r="641" spans="1:34" s="17" customFormat="1">
      <c r="A641" s="7" t="s">
        <v>452</v>
      </c>
      <c r="B641" s="7">
        <v>633</v>
      </c>
      <c r="C641" s="7">
        <v>2116</v>
      </c>
      <c r="D641" s="7">
        <v>300</v>
      </c>
      <c r="E641" s="7" t="s">
        <v>363</v>
      </c>
      <c r="F641" s="8" t="s">
        <v>521</v>
      </c>
      <c r="G641" s="8">
        <v>115078</v>
      </c>
      <c r="H641" s="9">
        <v>42.226999999999997</v>
      </c>
      <c r="I641" s="10">
        <v>2</v>
      </c>
      <c r="J641" s="10" t="s">
        <v>407</v>
      </c>
      <c r="K641" s="11">
        <v>41897</v>
      </c>
      <c r="L641" s="12" t="s">
        <v>409</v>
      </c>
      <c r="M641" s="34">
        <v>2.19848</v>
      </c>
      <c r="N641" s="29">
        <v>2.74749</v>
      </c>
      <c r="O641" s="29">
        <v>1.31691</v>
      </c>
      <c r="P641" s="29">
        <v>0</v>
      </c>
      <c r="Q641" s="29">
        <v>0</v>
      </c>
      <c r="R641" s="29">
        <f t="shared" si="36"/>
        <v>0</v>
      </c>
      <c r="S641" s="29">
        <v>2.37</v>
      </c>
      <c r="T641" s="29">
        <f t="shared" si="40"/>
        <v>1.6035779409923916E-3</v>
      </c>
      <c r="U641" s="29">
        <v>57.12</v>
      </c>
      <c r="V641" s="29">
        <f t="shared" si="37"/>
        <v>3.8648258223411558E-2</v>
      </c>
      <c r="W641" s="29">
        <v>0</v>
      </c>
      <c r="X641" s="29">
        <f t="shared" si="38"/>
        <v>0</v>
      </c>
      <c r="Y641" s="15"/>
      <c r="Z641" s="16" t="e">
        <f>#REF!/1000</f>
        <v>#REF!</v>
      </c>
      <c r="AA641" s="16" t="e">
        <f>#REF!/1000</f>
        <v>#REF!</v>
      </c>
      <c r="AB641" s="16" t="e">
        <f>#REF!/1000</f>
        <v>#REF!</v>
      </c>
      <c r="AC641" s="16" t="e">
        <f>#REF!/1000</f>
        <v>#REF!</v>
      </c>
      <c r="AE641" s="18" t="e">
        <f>#REF!/1000</f>
        <v>#REF!</v>
      </c>
      <c r="AF641" s="18" t="e">
        <f>#REF!/1000</f>
        <v>#REF!</v>
      </c>
      <c r="AG641" s="18" t="e">
        <f>#REF!/1000</f>
        <v>#REF!</v>
      </c>
      <c r="AH641" s="18" t="e">
        <f>#REF!/1000</f>
        <v>#REF!</v>
      </c>
    </row>
    <row r="642" spans="1:34" s="28" customFormat="1">
      <c r="A642" s="19" t="s">
        <v>462</v>
      </c>
      <c r="B642" s="19">
        <v>635</v>
      </c>
      <c r="C642" s="19">
        <v>23</v>
      </c>
      <c r="D642" s="19">
        <v>301</v>
      </c>
      <c r="E642" s="19" t="s">
        <v>364</v>
      </c>
      <c r="F642" s="20">
        <v>107568</v>
      </c>
      <c r="G642" s="20">
        <v>88911</v>
      </c>
      <c r="H642" s="21">
        <v>18.657</v>
      </c>
      <c r="I642" s="22">
        <v>4</v>
      </c>
      <c r="J642" s="22" t="s">
        <v>406</v>
      </c>
      <c r="K642" s="23">
        <v>41900</v>
      </c>
      <c r="L642" s="24" t="s">
        <v>409</v>
      </c>
      <c r="M642" s="39">
        <v>2.5097700000000001</v>
      </c>
      <c r="N642" s="47">
        <v>5.5947500000000003</v>
      </c>
      <c r="O642" s="47">
        <v>1.157</v>
      </c>
      <c r="P642" s="47">
        <v>0</v>
      </c>
      <c r="Q642" s="47">
        <v>9</v>
      </c>
      <c r="R642" s="29">
        <f t="shared" si="36"/>
        <v>6.8913238233064581E-3</v>
      </c>
      <c r="S642" s="47">
        <v>44.27</v>
      </c>
      <c r="T642" s="47">
        <f t="shared" si="40"/>
        <v>6.7795312368394867E-2</v>
      </c>
      <c r="U642" s="47">
        <v>0</v>
      </c>
      <c r="V642" s="29">
        <f t="shared" si="37"/>
        <v>0</v>
      </c>
      <c r="W642" s="47">
        <v>0</v>
      </c>
      <c r="X642" s="29">
        <f t="shared" si="38"/>
        <v>0</v>
      </c>
      <c r="Y642" s="26"/>
      <c r="Z642" s="27" t="e">
        <f>#REF!/1000</f>
        <v>#REF!</v>
      </c>
      <c r="AA642" s="27" t="e">
        <f>#REF!/1000</f>
        <v>#REF!</v>
      </c>
      <c r="AB642" s="27" t="e">
        <f>#REF!/1000</f>
        <v>#REF!</v>
      </c>
      <c r="AC642" s="27" t="e">
        <f>#REF!/1000</f>
        <v>#REF!</v>
      </c>
      <c r="AE642" s="18" t="e">
        <f>#REF!/1000</f>
        <v>#REF!</v>
      </c>
      <c r="AF642" s="18" t="e">
        <f>#REF!/1000</f>
        <v>#REF!</v>
      </c>
      <c r="AG642" s="18" t="e">
        <f>#REF!/1000</f>
        <v>#REF!</v>
      </c>
      <c r="AH642" s="18" t="e">
        <f>#REF!/1000</f>
        <v>#REF!</v>
      </c>
    </row>
    <row r="643" spans="1:34" s="28" customFormat="1">
      <c r="A643" s="19" t="s">
        <v>462</v>
      </c>
      <c r="B643" s="19">
        <v>635</v>
      </c>
      <c r="C643" s="19">
        <v>23</v>
      </c>
      <c r="D643" s="19">
        <v>301</v>
      </c>
      <c r="E643" s="19" t="s">
        <v>364</v>
      </c>
      <c r="F643" s="20">
        <v>88911</v>
      </c>
      <c r="G643" s="20">
        <v>107568</v>
      </c>
      <c r="H643" s="21">
        <v>18.657</v>
      </c>
      <c r="I643" s="22">
        <v>4</v>
      </c>
      <c r="J643" s="22" t="s">
        <v>405</v>
      </c>
      <c r="K643" s="23">
        <v>41900</v>
      </c>
      <c r="L643" s="24" t="s">
        <v>409</v>
      </c>
      <c r="M643" s="39">
        <v>1.96641</v>
      </c>
      <c r="N643" s="47">
        <v>3.9356</v>
      </c>
      <c r="O643" s="47">
        <v>1.1843900000000001</v>
      </c>
      <c r="P643" s="47">
        <v>0</v>
      </c>
      <c r="Q643" s="47">
        <v>0</v>
      </c>
      <c r="R643" s="29">
        <f t="shared" si="36"/>
        <v>0</v>
      </c>
      <c r="S643" s="47">
        <v>8.7100000000000009</v>
      </c>
      <c r="T643" s="47">
        <f t="shared" si="40"/>
        <v>1.3338540111333168E-2</v>
      </c>
      <c r="U643" s="47">
        <v>7.37</v>
      </c>
      <c r="V643" s="29">
        <f t="shared" si="37"/>
        <v>1.128645701728191E-2</v>
      </c>
      <c r="W643" s="47">
        <v>0</v>
      </c>
      <c r="X643" s="29">
        <f t="shared" si="38"/>
        <v>0</v>
      </c>
      <c r="Y643" s="26"/>
      <c r="Z643" s="27" t="e">
        <f>#REF!/1000</f>
        <v>#REF!</v>
      </c>
      <c r="AA643" s="27" t="e">
        <f>#REF!/1000</f>
        <v>#REF!</v>
      </c>
      <c r="AB643" s="27" t="e">
        <f>#REF!/1000</f>
        <v>#REF!</v>
      </c>
      <c r="AC643" s="27" t="e">
        <f>#REF!/1000</f>
        <v>#REF!</v>
      </c>
      <c r="AE643" s="18" t="e">
        <f>#REF!/1000</f>
        <v>#REF!</v>
      </c>
      <c r="AF643" s="18" t="e">
        <f>#REF!/1000</f>
        <v>#REF!</v>
      </c>
      <c r="AG643" s="18" t="e">
        <f>#REF!/1000</f>
        <v>#REF!</v>
      </c>
      <c r="AH643" s="18" t="e">
        <f>#REF!/1000</f>
        <v>#REF!</v>
      </c>
    </row>
    <row r="644" spans="1:34" s="28" customFormat="1">
      <c r="A644" s="19" t="s">
        <v>462</v>
      </c>
      <c r="B644" s="19">
        <v>635</v>
      </c>
      <c r="C644" s="19">
        <v>23</v>
      </c>
      <c r="D644" s="19">
        <v>302</v>
      </c>
      <c r="E644" s="19" t="s">
        <v>365</v>
      </c>
      <c r="F644" s="20">
        <v>112948</v>
      </c>
      <c r="G644" s="20">
        <v>142212</v>
      </c>
      <c r="H644" s="21">
        <v>29.263999999999999</v>
      </c>
      <c r="I644" s="22">
        <v>4</v>
      </c>
      <c r="J644" s="22" t="s">
        <v>405</v>
      </c>
      <c r="K644" s="23">
        <v>41900</v>
      </c>
      <c r="L644" s="24" t="s">
        <v>409</v>
      </c>
      <c r="M644" s="39">
        <v>2.1068699999999998</v>
      </c>
      <c r="N644" s="47">
        <v>3.1953800000000001</v>
      </c>
      <c r="O644" s="47">
        <v>1.2164299999999999</v>
      </c>
      <c r="P644" s="47">
        <v>0</v>
      </c>
      <c r="Q644" s="47">
        <v>69</v>
      </c>
      <c r="R644" s="29">
        <f t="shared" si="36"/>
        <v>3.3683511676950724E-2</v>
      </c>
      <c r="S644" s="47">
        <v>186</v>
      </c>
      <c r="T644" s="47">
        <f t="shared" si="40"/>
        <v>0.18159806295399519</v>
      </c>
      <c r="U644" s="47">
        <v>289.22000000000003</v>
      </c>
      <c r="V644" s="29">
        <f t="shared" si="37"/>
        <v>0.28237522455674458</v>
      </c>
      <c r="W644" s="47">
        <v>0</v>
      </c>
      <c r="X644" s="29">
        <f t="shared" si="38"/>
        <v>0</v>
      </c>
      <c r="Y644" s="26"/>
      <c r="Z644" s="27" t="e">
        <f>#REF!/1000</f>
        <v>#REF!</v>
      </c>
      <c r="AA644" s="27" t="e">
        <f>#REF!/1000</f>
        <v>#REF!</v>
      </c>
      <c r="AB644" s="27" t="e">
        <f>#REF!/1000</f>
        <v>#REF!</v>
      </c>
      <c r="AC644" s="27" t="e">
        <f>#REF!/1000</f>
        <v>#REF!</v>
      </c>
      <c r="AE644" s="18" t="e">
        <f>#REF!/1000</f>
        <v>#REF!</v>
      </c>
      <c r="AF644" s="18" t="e">
        <f>#REF!/1000</f>
        <v>#REF!</v>
      </c>
      <c r="AG644" s="18" t="e">
        <f>#REF!/1000</f>
        <v>#REF!</v>
      </c>
      <c r="AH644" s="18" t="e">
        <f>#REF!/1000</f>
        <v>#REF!</v>
      </c>
    </row>
    <row r="645" spans="1:34" s="28" customFormat="1">
      <c r="A645" s="19" t="s">
        <v>462</v>
      </c>
      <c r="B645" s="19">
        <v>635</v>
      </c>
      <c r="C645" s="19">
        <v>23</v>
      </c>
      <c r="D645" s="19">
        <v>302</v>
      </c>
      <c r="E645" s="19" t="s">
        <v>365</v>
      </c>
      <c r="F645" s="20">
        <v>142212</v>
      </c>
      <c r="G645" s="20">
        <v>112948</v>
      </c>
      <c r="H645" s="21">
        <v>29.263999999999999</v>
      </c>
      <c r="I645" s="22">
        <v>4</v>
      </c>
      <c r="J645" s="22" t="s">
        <v>406</v>
      </c>
      <c r="K645" s="23">
        <v>41900</v>
      </c>
      <c r="L645" s="24" t="s">
        <v>409</v>
      </c>
      <c r="M645" s="39">
        <v>1.9224699999999999</v>
      </c>
      <c r="N645" s="47">
        <v>3.5073699999999999</v>
      </c>
      <c r="O645" s="47">
        <v>1.1963600000000001</v>
      </c>
      <c r="P645" s="47">
        <v>0</v>
      </c>
      <c r="Q645" s="47">
        <v>142</v>
      </c>
      <c r="R645" s="29">
        <f t="shared" ref="R645:R672" si="41">(P645+Q645*0.5)/(3.5*H645*1000)*100</f>
        <v>6.9319690697492789E-2</v>
      </c>
      <c r="S645" s="47">
        <v>28.21</v>
      </c>
      <c r="T645" s="47">
        <f t="shared" si="40"/>
        <v>2.7542372881355939E-2</v>
      </c>
      <c r="U645" s="47">
        <v>71.77</v>
      </c>
      <c r="V645" s="29">
        <f t="shared" ref="V645:V672" si="42">U645/(3.5*H645*1000)*100</f>
        <v>7.0071467624775452E-2</v>
      </c>
      <c r="W645" s="47">
        <v>0</v>
      </c>
      <c r="X645" s="29">
        <f t="shared" ref="X645:X672" si="43">(W645/(H645*3.5*1000))*100</f>
        <v>0</v>
      </c>
      <c r="Y645" s="26"/>
      <c r="Z645" s="27" t="e">
        <f>#REF!/1000</f>
        <v>#REF!</v>
      </c>
      <c r="AA645" s="27" t="e">
        <f>#REF!/1000</f>
        <v>#REF!</v>
      </c>
      <c r="AB645" s="27" t="e">
        <f>#REF!/1000</f>
        <v>#REF!</v>
      </c>
      <c r="AC645" s="27" t="e">
        <f>#REF!/1000</f>
        <v>#REF!</v>
      </c>
      <c r="AE645" s="18" t="e">
        <f>#REF!/1000</f>
        <v>#REF!</v>
      </c>
      <c r="AF645" s="18" t="e">
        <f>#REF!/1000</f>
        <v>#REF!</v>
      </c>
      <c r="AG645" s="18" t="e">
        <f>#REF!/1000</f>
        <v>#REF!</v>
      </c>
      <c r="AH645" s="18" t="e">
        <f>#REF!/1000</f>
        <v>#REF!</v>
      </c>
    </row>
    <row r="646" spans="1:34" s="28" customFormat="1">
      <c r="A646" s="19" t="s">
        <v>462</v>
      </c>
      <c r="B646" s="19">
        <v>635</v>
      </c>
      <c r="C646" s="19">
        <v>202</v>
      </c>
      <c r="D646" s="19">
        <v>502</v>
      </c>
      <c r="E646" s="19" t="s">
        <v>366</v>
      </c>
      <c r="F646" s="20">
        <v>189225</v>
      </c>
      <c r="G646" s="20">
        <v>209602</v>
      </c>
      <c r="H646" s="21">
        <v>20.376999999999999</v>
      </c>
      <c r="I646" s="22">
        <v>2</v>
      </c>
      <c r="J646" s="22" t="s">
        <v>407</v>
      </c>
      <c r="K646" s="23">
        <v>41899</v>
      </c>
      <c r="L646" s="24" t="s">
        <v>409</v>
      </c>
      <c r="M646" s="39">
        <v>2.2709000000000001</v>
      </c>
      <c r="N646" s="47">
        <v>3.4577800000000001</v>
      </c>
      <c r="O646" s="47">
        <v>1.2650399999999999</v>
      </c>
      <c r="P646" s="47">
        <v>1042</v>
      </c>
      <c r="Q646" s="47">
        <v>1</v>
      </c>
      <c r="R646" s="29">
        <f t="shared" si="41"/>
        <v>1.4617320648630461</v>
      </c>
      <c r="S646" s="47">
        <v>5446.22</v>
      </c>
      <c r="T646" s="47">
        <f t="shared" ref="T646:T672" si="44">S646/(3.5*H646*1000)*100</f>
        <v>7.6363687350584364</v>
      </c>
      <c r="U646" s="47">
        <v>135.49</v>
      </c>
      <c r="V646" s="29">
        <f t="shared" si="42"/>
        <v>0.18997609349476657</v>
      </c>
      <c r="W646" s="47">
        <v>0</v>
      </c>
      <c r="X646" s="29">
        <f t="shared" si="43"/>
        <v>0</v>
      </c>
      <c r="Y646" s="26"/>
      <c r="Z646" s="27" t="e">
        <f>#REF!/1000</f>
        <v>#REF!</v>
      </c>
      <c r="AA646" s="27" t="e">
        <f>#REF!/1000</f>
        <v>#REF!</v>
      </c>
      <c r="AB646" s="27" t="e">
        <f>#REF!/1000</f>
        <v>#REF!</v>
      </c>
      <c r="AC646" s="27" t="e">
        <f>#REF!/1000</f>
        <v>#REF!</v>
      </c>
      <c r="AE646" s="18" t="e">
        <f>#REF!/1000</f>
        <v>#REF!</v>
      </c>
      <c r="AF646" s="18" t="e">
        <f>#REF!/1000</f>
        <v>#REF!</v>
      </c>
      <c r="AG646" s="18" t="e">
        <f>#REF!/1000</f>
        <v>#REF!</v>
      </c>
      <c r="AH646" s="18" t="e">
        <f>#REF!/1000</f>
        <v>#REF!</v>
      </c>
    </row>
    <row r="647" spans="1:34" s="28" customFormat="1">
      <c r="A647" s="19" t="s">
        <v>462</v>
      </c>
      <c r="B647" s="19">
        <v>635</v>
      </c>
      <c r="C647" s="19">
        <v>214</v>
      </c>
      <c r="D647" s="19">
        <v>201</v>
      </c>
      <c r="E647" s="19" t="s">
        <v>367</v>
      </c>
      <c r="F647" s="20">
        <v>46153</v>
      </c>
      <c r="G647" s="20">
        <v>28000</v>
      </c>
      <c r="H647" s="21">
        <v>18.152999999999999</v>
      </c>
      <c r="I647" s="22">
        <v>2</v>
      </c>
      <c r="J647" s="22" t="s">
        <v>408</v>
      </c>
      <c r="K647" s="23">
        <v>41900</v>
      </c>
      <c r="L647" s="24" t="s">
        <v>409</v>
      </c>
      <c r="M647" s="39">
        <v>2.73658</v>
      </c>
      <c r="N647" s="47">
        <v>5.28531</v>
      </c>
      <c r="O647" s="47">
        <v>1.14822</v>
      </c>
      <c r="P647" s="47">
        <v>7</v>
      </c>
      <c r="Q647" s="47">
        <v>234</v>
      </c>
      <c r="R647" s="29">
        <f t="shared" si="41"/>
        <v>0.19516648173068599</v>
      </c>
      <c r="S647" s="47">
        <v>840.05</v>
      </c>
      <c r="T647" s="47">
        <f t="shared" si="44"/>
        <v>1.3221742175634095</v>
      </c>
      <c r="U647" s="47">
        <v>26.4</v>
      </c>
      <c r="V647" s="29">
        <f t="shared" si="42"/>
        <v>4.1551573529758953E-2</v>
      </c>
      <c r="W647" s="47">
        <v>0</v>
      </c>
      <c r="X647" s="29">
        <f t="shared" si="43"/>
        <v>0</v>
      </c>
      <c r="Y647" s="26"/>
      <c r="Z647" s="27" t="e">
        <f>#REF!/1000</f>
        <v>#REF!</v>
      </c>
      <c r="AA647" s="27" t="e">
        <f>#REF!/1000</f>
        <v>#REF!</v>
      </c>
      <c r="AB647" s="27" t="e">
        <f>#REF!/1000</f>
        <v>#REF!</v>
      </c>
      <c r="AC647" s="27" t="e">
        <f>#REF!/1000</f>
        <v>#REF!</v>
      </c>
      <c r="AE647" s="18" t="e">
        <f>#REF!/1000</f>
        <v>#REF!</v>
      </c>
      <c r="AF647" s="18" t="e">
        <f>#REF!/1000</f>
        <v>#REF!</v>
      </c>
      <c r="AG647" s="18" t="e">
        <f>#REF!/1000</f>
        <v>#REF!</v>
      </c>
      <c r="AH647" s="18" t="e">
        <f>#REF!/1000</f>
        <v>#REF!</v>
      </c>
    </row>
    <row r="648" spans="1:34" s="28" customFormat="1">
      <c r="A648" s="19" t="s">
        <v>462</v>
      </c>
      <c r="B648" s="19">
        <v>635</v>
      </c>
      <c r="C648" s="19">
        <v>214</v>
      </c>
      <c r="D648" s="19">
        <v>201</v>
      </c>
      <c r="E648" s="19" t="s">
        <v>367</v>
      </c>
      <c r="F648" s="20">
        <v>28000</v>
      </c>
      <c r="G648" s="20">
        <v>46153</v>
      </c>
      <c r="H648" s="21">
        <v>18.152999999999999</v>
      </c>
      <c r="I648" s="22">
        <v>2</v>
      </c>
      <c r="J648" s="22" t="s">
        <v>407</v>
      </c>
      <c r="K648" s="23">
        <v>41900</v>
      </c>
      <c r="L648" s="24" t="s">
        <v>409</v>
      </c>
      <c r="M648" s="39">
        <v>2.6613000000000002</v>
      </c>
      <c r="N648" s="47">
        <v>4.5481699999999998</v>
      </c>
      <c r="O648" s="47">
        <v>1.1495299999999999</v>
      </c>
      <c r="P648" s="47">
        <v>24</v>
      </c>
      <c r="Q648" s="47">
        <v>82</v>
      </c>
      <c r="R648" s="29">
        <f t="shared" si="41"/>
        <v>0.10230501058463379</v>
      </c>
      <c r="S648" s="47">
        <v>278.7</v>
      </c>
      <c r="T648" s="47">
        <f t="shared" si="44"/>
        <v>0.43865240692211438</v>
      </c>
      <c r="U648" s="47">
        <v>16.829999999999998</v>
      </c>
      <c r="V648" s="29">
        <f t="shared" si="42"/>
        <v>2.6489128125221331E-2</v>
      </c>
      <c r="W648" s="47">
        <v>0</v>
      </c>
      <c r="X648" s="29">
        <f t="shared" si="43"/>
        <v>0</v>
      </c>
      <c r="Y648" s="26"/>
      <c r="Z648" s="27" t="e">
        <f>#REF!/1000</f>
        <v>#REF!</v>
      </c>
      <c r="AA648" s="27" t="e">
        <f>#REF!/1000</f>
        <v>#REF!</v>
      </c>
      <c r="AB648" s="27" t="e">
        <f>#REF!/1000</f>
        <v>#REF!</v>
      </c>
      <c r="AC648" s="27" t="e">
        <f>#REF!/1000</f>
        <v>#REF!</v>
      </c>
      <c r="AE648" s="18" t="e">
        <f>#REF!/1000</f>
        <v>#REF!</v>
      </c>
      <c r="AF648" s="18" t="e">
        <f>#REF!/1000</f>
        <v>#REF!</v>
      </c>
      <c r="AG648" s="18" t="e">
        <f>#REF!/1000</f>
        <v>#REF!</v>
      </c>
      <c r="AH648" s="18" t="e">
        <f>#REF!/1000</f>
        <v>#REF!</v>
      </c>
    </row>
    <row r="649" spans="1:34" s="28" customFormat="1">
      <c r="A649" s="19" t="s">
        <v>462</v>
      </c>
      <c r="B649" s="19">
        <v>635</v>
      </c>
      <c r="C649" s="19">
        <v>214</v>
      </c>
      <c r="D649" s="19">
        <v>202</v>
      </c>
      <c r="E649" s="19" t="s">
        <v>368</v>
      </c>
      <c r="F649" s="20">
        <v>47651</v>
      </c>
      <c r="G649" s="20">
        <v>72753</v>
      </c>
      <c r="H649" s="21">
        <v>25.102</v>
      </c>
      <c r="I649" s="22">
        <v>2</v>
      </c>
      <c r="J649" s="22" t="s">
        <v>407</v>
      </c>
      <c r="K649" s="23">
        <v>41899</v>
      </c>
      <c r="L649" s="24" t="s">
        <v>409</v>
      </c>
      <c r="M649" s="39">
        <v>2.43927</v>
      </c>
      <c r="N649" s="47">
        <v>3.2768299999999999</v>
      </c>
      <c r="O649" s="47">
        <v>1.1828000000000001</v>
      </c>
      <c r="P649" s="47">
        <v>0</v>
      </c>
      <c r="Q649" s="47">
        <v>15</v>
      </c>
      <c r="R649" s="29">
        <f t="shared" si="41"/>
        <v>8.5365992465028396E-3</v>
      </c>
      <c r="S649" s="47">
        <v>40.380000000000003</v>
      </c>
      <c r="T649" s="47">
        <f t="shared" si="44"/>
        <v>4.5961050343171293E-2</v>
      </c>
      <c r="U649" s="47">
        <v>27.25</v>
      </c>
      <c r="V649" s="29">
        <f t="shared" si="42"/>
        <v>3.1016310595626987E-2</v>
      </c>
      <c r="W649" s="47">
        <v>0</v>
      </c>
      <c r="X649" s="29">
        <f t="shared" si="43"/>
        <v>0</v>
      </c>
      <c r="Y649" s="26"/>
      <c r="Z649" s="27" t="e">
        <f>#REF!/1000</f>
        <v>#REF!</v>
      </c>
      <c r="AA649" s="27" t="e">
        <f>#REF!/1000</f>
        <v>#REF!</v>
      </c>
      <c r="AB649" s="27" t="e">
        <f>#REF!/1000</f>
        <v>#REF!</v>
      </c>
      <c r="AC649" s="27" t="e">
        <f>#REF!/1000</f>
        <v>#REF!</v>
      </c>
      <c r="AE649" s="18" t="e">
        <f>#REF!/1000</f>
        <v>#REF!</v>
      </c>
      <c r="AF649" s="18" t="e">
        <f>#REF!/1000</f>
        <v>#REF!</v>
      </c>
      <c r="AG649" s="18" t="e">
        <f>#REF!/1000</f>
        <v>#REF!</v>
      </c>
      <c r="AH649" s="18" t="e">
        <f>#REF!/1000</f>
        <v>#REF!</v>
      </c>
    </row>
    <row r="650" spans="1:34" s="28" customFormat="1">
      <c r="A650" s="19" t="s">
        <v>462</v>
      </c>
      <c r="B650" s="19">
        <v>635</v>
      </c>
      <c r="C650" s="19">
        <v>214</v>
      </c>
      <c r="D650" s="19">
        <v>203</v>
      </c>
      <c r="E650" s="19" t="s">
        <v>369</v>
      </c>
      <c r="F650" s="20">
        <v>72753</v>
      </c>
      <c r="G650" s="20">
        <v>95776</v>
      </c>
      <c r="H650" s="21">
        <v>23.023</v>
      </c>
      <c r="I650" s="22">
        <v>2</v>
      </c>
      <c r="J650" s="22" t="s">
        <v>407</v>
      </c>
      <c r="K650" s="23">
        <v>41899</v>
      </c>
      <c r="L650" s="24" t="s">
        <v>409</v>
      </c>
      <c r="M650" s="39">
        <v>2.4225699999999999</v>
      </c>
      <c r="N650" s="47">
        <v>3.4403000000000001</v>
      </c>
      <c r="O650" s="47">
        <v>1.22566</v>
      </c>
      <c r="P650" s="47">
        <v>1281</v>
      </c>
      <c r="Q650" s="47">
        <v>7</v>
      </c>
      <c r="R650" s="29">
        <f t="shared" si="41"/>
        <v>1.5940581157972464</v>
      </c>
      <c r="S650" s="47">
        <v>1728.55</v>
      </c>
      <c r="T650" s="47">
        <f t="shared" si="44"/>
        <v>2.1451219587865547</v>
      </c>
      <c r="U650" s="47">
        <v>6.52</v>
      </c>
      <c r="V650" s="29">
        <f t="shared" si="42"/>
        <v>8.0912875943931831E-3</v>
      </c>
      <c r="W650" s="47">
        <v>0</v>
      </c>
      <c r="X650" s="29">
        <f t="shared" si="43"/>
        <v>0</v>
      </c>
      <c r="Y650" s="26"/>
      <c r="Z650" s="27" t="e">
        <f>#REF!/1000</f>
        <v>#REF!</v>
      </c>
      <c r="AA650" s="27" t="e">
        <f>#REF!/1000</f>
        <v>#REF!</v>
      </c>
      <c r="AB650" s="27" t="e">
        <f>#REF!/1000</f>
        <v>#REF!</v>
      </c>
      <c r="AC650" s="27" t="e">
        <f>#REF!/1000</f>
        <v>#REF!</v>
      </c>
      <c r="AE650" s="18" t="e">
        <f>#REF!/1000</f>
        <v>#REF!</v>
      </c>
      <c r="AF650" s="18" t="e">
        <f>#REF!/1000</f>
        <v>#REF!</v>
      </c>
      <c r="AG650" s="18" t="e">
        <f>#REF!/1000</f>
        <v>#REF!</v>
      </c>
      <c r="AH650" s="18" t="e">
        <f>#REF!/1000</f>
        <v>#REF!</v>
      </c>
    </row>
    <row r="651" spans="1:34" s="28" customFormat="1">
      <c r="A651" s="19" t="s">
        <v>462</v>
      </c>
      <c r="B651" s="19">
        <v>635</v>
      </c>
      <c r="C651" s="19">
        <v>232</v>
      </c>
      <c r="D651" s="19">
        <v>101</v>
      </c>
      <c r="E651" s="19" t="s">
        <v>370</v>
      </c>
      <c r="F651" s="20">
        <v>0</v>
      </c>
      <c r="G651" s="20">
        <v>9000</v>
      </c>
      <c r="H651" s="21">
        <v>9</v>
      </c>
      <c r="I651" s="22">
        <v>2</v>
      </c>
      <c r="J651" s="22" t="s">
        <v>407</v>
      </c>
      <c r="K651" s="23">
        <v>41899</v>
      </c>
      <c r="L651" s="24" t="s">
        <v>409</v>
      </c>
      <c r="M651" s="39">
        <v>2.1996799999999999</v>
      </c>
      <c r="N651" s="47">
        <v>4.6089000000000002</v>
      </c>
      <c r="O651" s="47">
        <v>1.2313499999999999</v>
      </c>
      <c r="P651" s="47">
        <v>0</v>
      </c>
      <c r="Q651" s="47">
        <v>30</v>
      </c>
      <c r="R651" s="29">
        <f t="shared" si="41"/>
        <v>4.7619047619047616E-2</v>
      </c>
      <c r="S651" s="47">
        <v>135.66</v>
      </c>
      <c r="T651" s="47">
        <f t="shared" si="44"/>
        <v>0.4306666666666667</v>
      </c>
      <c r="U651" s="47">
        <v>4.57</v>
      </c>
      <c r="V651" s="29">
        <f t="shared" si="42"/>
        <v>1.450793650793651E-2</v>
      </c>
      <c r="W651" s="47">
        <v>0</v>
      </c>
      <c r="X651" s="29">
        <f t="shared" si="43"/>
        <v>0</v>
      </c>
      <c r="Y651" s="26"/>
      <c r="Z651" s="27" t="e">
        <f>#REF!/1000</f>
        <v>#REF!</v>
      </c>
      <c r="AA651" s="27" t="e">
        <f>#REF!/1000</f>
        <v>#REF!</v>
      </c>
      <c r="AB651" s="27" t="e">
        <f>#REF!/1000</f>
        <v>#REF!</v>
      </c>
      <c r="AC651" s="27" t="e">
        <f>#REF!/1000</f>
        <v>#REF!</v>
      </c>
      <c r="AE651" s="18" t="e">
        <f>#REF!/1000</f>
        <v>#REF!</v>
      </c>
      <c r="AF651" s="18" t="e">
        <f>#REF!/1000</f>
        <v>#REF!</v>
      </c>
      <c r="AG651" s="18" t="e">
        <f>#REF!/1000</f>
        <v>#REF!</v>
      </c>
      <c r="AH651" s="18" t="e">
        <f>#REF!/1000</f>
        <v>#REF!</v>
      </c>
    </row>
    <row r="652" spans="1:34" s="28" customFormat="1">
      <c r="A652" s="19" t="s">
        <v>462</v>
      </c>
      <c r="B652" s="19">
        <v>635</v>
      </c>
      <c r="C652" s="19">
        <v>232</v>
      </c>
      <c r="D652" s="19">
        <v>101</v>
      </c>
      <c r="E652" s="19" t="s">
        <v>370</v>
      </c>
      <c r="F652" s="20">
        <v>9000</v>
      </c>
      <c r="G652" s="20">
        <v>15681</v>
      </c>
      <c r="H652" s="21">
        <v>6.681</v>
      </c>
      <c r="I652" s="22">
        <v>2</v>
      </c>
      <c r="J652" s="22" t="s">
        <v>407</v>
      </c>
      <c r="K652" s="23">
        <v>41899</v>
      </c>
      <c r="L652" s="24" t="s">
        <v>409</v>
      </c>
      <c r="M652" s="39">
        <v>2.4022800000000002</v>
      </c>
      <c r="N652" s="47">
        <v>5.7204899999999999</v>
      </c>
      <c r="O652" s="47">
        <v>1.09724</v>
      </c>
      <c r="P652" s="47">
        <v>0</v>
      </c>
      <c r="Q652" s="47">
        <v>2</v>
      </c>
      <c r="R652" s="29">
        <f t="shared" si="41"/>
        <v>4.2765197682126284E-3</v>
      </c>
      <c r="S652" s="47">
        <v>48.06</v>
      </c>
      <c r="T652" s="47">
        <f t="shared" si="44"/>
        <v>0.20552954006029894</v>
      </c>
      <c r="U652" s="47">
        <v>0</v>
      </c>
      <c r="V652" s="29">
        <f t="shared" si="42"/>
        <v>0</v>
      </c>
      <c r="W652" s="47">
        <v>0</v>
      </c>
      <c r="X652" s="29">
        <f t="shared" si="43"/>
        <v>0</v>
      </c>
      <c r="Y652" s="26"/>
      <c r="Z652" s="27" t="e">
        <f>#REF!/1000</f>
        <v>#REF!</v>
      </c>
      <c r="AA652" s="27" t="e">
        <f>#REF!/1000</f>
        <v>#REF!</v>
      </c>
      <c r="AB652" s="27" t="e">
        <f>#REF!/1000</f>
        <v>#REF!</v>
      </c>
      <c r="AC652" s="27" t="e">
        <f>#REF!/1000</f>
        <v>#REF!</v>
      </c>
      <c r="AE652" s="18" t="e">
        <f>#REF!/1000</f>
        <v>#REF!</v>
      </c>
      <c r="AF652" s="18" t="e">
        <f>#REF!/1000</f>
        <v>#REF!</v>
      </c>
      <c r="AG652" s="18" t="e">
        <f>#REF!/1000</f>
        <v>#REF!</v>
      </c>
      <c r="AH652" s="18" t="e">
        <f>#REF!/1000</f>
        <v>#REF!</v>
      </c>
    </row>
    <row r="653" spans="1:34" s="28" customFormat="1">
      <c r="A653" s="19" t="s">
        <v>462</v>
      </c>
      <c r="B653" s="19">
        <v>635</v>
      </c>
      <c r="C653" s="19">
        <v>232</v>
      </c>
      <c r="D653" s="19">
        <v>102</v>
      </c>
      <c r="E653" s="19" t="s">
        <v>371</v>
      </c>
      <c r="F653" s="20">
        <v>15681</v>
      </c>
      <c r="G653" s="20">
        <v>26596</v>
      </c>
      <c r="H653" s="21">
        <v>10.914999999999999</v>
      </c>
      <c r="I653" s="22">
        <v>4</v>
      </c>
      <c r="J653" s="22" t="s">
        <v>405</v>
      </c>
      <c r="K653" s="23">
        <v>41900</v>
      </c>
      <c r="L653" s="24" t="s">
        <v>409</v>
      </c>
      <c r="M653" s="39">
        <v>2.57761</v>
      </c>
      <c r="N653" s="47">
        <v>5.2981400000000001</v>
      </c>
      <c r="O653" s="47">
        <v>1.1450499999999999</v>
      </c>
      <c r="P653" s="47">
        <v>0</v>
      </c>
      <c r="Q653" s="47">
        <v>123</v>
      </c>
      <c r="R653" s="29">
        <f t="shared" si="41"/>
        <v>0.16098422878083896</v>
      </c>
      <c r="S653" s="47">
        <v>45.53</v>
      </c>
      <c r="T653" s="47">
        <f t="shared" si="44"/>
        <v>0.1191806818925463</v>
      </c>
      <c r="U653" s="47">
        <v>8.58</v>
      </c>
      <c r="V653" s="29">
        <f t="shared" si="42"/>
        <v>2.2459263137229239E-2</v>
      </c>
      <c r="W653" s="47">
        <v>0</v>
      </c>
      <c r="X653" s="29">
        <f t="shared" si="43"/>
        <v>0</v>
      </c>
      <c r="Y653" s="26"/>
      <c r="Z653" s="27" t="e">
        <f>#REF!/1000</f>
        <v>#REF!</v>
      </c>
      <c r="AA653" s="27" t="e">
        <f>#REF!/1000</f>
        <v>#REF!</v>
      </c>
      <c r="AB653" s="27" t="e">
        <f>#REF!/1000</f>
        <v>#REF!</v>
      </c>
      <c r="AC653" s="27" t="e">
        <f>#REF!/1000</f>
        <v>#REF!</v>
      </c>
      <c r="AE653" s="18" t="e">
        <f>#REF!/1000</f>
        <v>#REF!</v>
      </c>
      <c r="AF653" s="18" t="e">
        <f>#REF!/1000</f>
        <v>#REF!</v>
      </c>
      <c r="AG653" s="18" t="e">
        <f>#REF!/1000</f>
        <v>#REF!</v>
      </c>
      <c r="AH653" s="18" t="e">
        <f>#REF!/1000</f>
        <v>#REF!</v>
      </c>
    </row>
    <row r="654" spans="1:34" s="28" customFormat="1">
      <c r="A654" s="19" t="s">
        <v>462</v>
      </c>
      <c r="B654" s="19">
        <v>635</v>
      </c>
      <c r="C654" s="19">
        <v>232</v>
      </c>
      <c r="D654" s="19">
        <v>102</v>
      </c>
      <c r="E654" s="19" t="s">
        <v>371</v>
      </c>
      <c r="F654" s="20">
        <v>26596</v>
      </c>
      <c r="G654" s="20">
        <v>15681</v>
      </c>
      <c r="H654" s="21">
        <v>10.914999999999999</v>
      </c>
      <c r="I654" s="22">
        <v>4</v>
      </c>
      <c r="J654" s="22" t="s">
        <v>406</v>
      </c>
      <c r="K654" s="23">
        <v>41900</v>
      </c>
      <c r="L654" s="24" t="s">
        <v>409</v>
      </c>
      <c r="M654" s="39">
        <v>2.1853799999999999</v>
      </c>
      <c r="N654" s="47">
        <v>4.2238899999999999</v>
      </c>
      <c r="O654" s="47">
        <v>1.1627700000000001</v>
      </c>
      <c r="P654" s="47">
        <v>43</v>
      </c>
      <c r="Q654" s="47">
        <v>2</v>
      </c>
      <c r="R654" s="29">
        <f t="shared" si="41"/>
        <v>0.11517570839604738</v>
      </c>
      <c r="S654" s="47">
        <v>143.80000000000001</v>
      </c>
      <c r="T654" s="47">
        <f t="shared" si="44"/>
        <v>0.3764151560761731</v>
      </c>
      <c r="U654" s="47">
        <v>1.05</v>
      </c>
      <c r="V654" s="29">
        <f t="shared" si="42"/>
        <v>2.7485112230874946E-3</v>
      </c>
      <c r="W654" s="47">
        <v>0</v>
      </c>
      <c r="X654" s="29">
        <f t="shared" si="43"/>
        <v>0</v>
      </c>
      <c r="Y654" s="26"/>
      <c r="Z654" s="27" t="e">
        <f>#REF!/1000</f>
        <v>#REF!</v>
      </c>
      <c r="AA654" s="27" t="e">
        <f>#REF!/1000</f>
        <v>#REF!</v>
      </c>
      <c r="AB654" s="27" t="e">
        <f>#REF!/1000</f>
        <v>#REF!</v>
      </c>
      <c r="AC654" s="27" t="e">
        <f>#REF!/1000</f>
        <v>#REF!</v>
      </c>
      <c r="AE654" s="18" t="e">
        <f>#REF!/1000</f>
        <v>#REF!</v>
      </c>
      <c r="AF654" s="18" t="e">
        <f>#REF!/1000</f>
        <v>#REF!</v>
      </c>
      <c r="AG654" s="18" t="e">
        <f>#REF!/1000</f>
        <v>#REF!</v>
      </c>
      <c r="AH654" s="18" t="e">
        <f>#REF!/1000</f>
        <v>#REF!</v>
      </c>
    </row>
    <row r="655" spans="1:34" s="28" customFormat="1">
      <c r="A655" s="19" t="s">
        <v>462</v>
      </c>
      <c r="B655" s="19">
        <v>635</v>
      </c>
      <c r="C655" s="19">
        <v>2269</v>
      </c>
      <c r="D655" s="19">
        <v>100</v>
      </c>
      <c r="E655" s="19" t="s">
        <v>372</v>
      </c>
      <c r="F655" s="20">
        <v>0</v>
      </c>
      <c r="G655" s="20">
        <v>19251</v>
      </c>
      <c r="H655" s="21">
        <v>19.251000000000001</v>
      </c>
      <c r="I655" s="22">
        <v>2</v>
      </c>
      <c r="J655" s="22" t="s">
        <v>407</v>
      </c>
      <c r="K655" s="23">
        <v>41899</v>
      </c>
      <c r="L655" s="24" t="s">
        <v>409</v>
      </c>
      <c r="M655" s="39">
        <v>2.4209800000000001</v>
      </c>
      <c r="N655" s="47">
        <v>2.5255999999999998</v>
      </c>
      <c r="O655" s="47">
        <v>1.3743099999999999</v>
      </c>
      <c r="P655" s="47">
        <v>8</v>
      </c>
      <c r="Q655" s="47">
        <v>5</v>
      </c>
      <c r="R655" s="29">
        <f t="shared" si="41"/>
        <v>1.5583606046439146E-2</v>
      </c>
      <c r="S655" s="47">
        <v>65.540000000000006</v>
      </c>
      <c r="T655" s="47">
        <f t="shared" si="44"/>
        <v>9.7271384788916351E-2</v>
      </c>
      <c r="U655" s="47">
        <v>9.0399999999999991</v>
      </c>
      <c r="V655" s="29">
        <f t="shared" si="42"/>
        <v>1.3416742729505701E-2</v>
      </c>
      <c r="W655" s="47">
        <v>0</v>
      </c>
      <c r="X655" s="29">
        <f t="shared" si="43"/>
        <v>0</v>
      </c>
      <c r="Y655" s="26"/>
      <c r="Z655" s="27" t="e">
        <f>#REF!/1000</f>
        <v>#REF!</v>
      </c>
      <c r="AA655" s="27" t="e">
        <f>#REF!/1000</f>
        <v>#REF!</v>
      </c>
      <c r="AB655" s="27" t="e">
        <f>#REF!/1000</f>
        <v>#REF!</v>
      </c>
      <c r="AC655" s="27" t="e">
        <f>#REF!/1000</f>
        <v>#REF!</v>
      </c>
      <c r="AE655" s="18" t="e">
        <f>#REF!/1000</f>
        <v>#REF!</v>
      </c>
      <c r="AF655" s="18" t="e">
        <f>#REF!/1000</f>
        <v>#REF!</v>
      </c>
      <c r="AG655" s="18" t="e">
        <f>#REF!/1000</f>
        <v>#REF!</v>
      </c>
      <c r="AH655" s="18" t="e">
        <f>#REF!/1000</f>
        <v>#REF!</v>
      </c>
    </row>
    <row r="656" spans="1:34" s="28" customFormat="1">
      <c r="A656" s="19" t="s">
        <v>462</v>
      </c>
      <c r="B656" s="19">
        <v>635</v>
      </c>
      <c r="C656" s="19">
        <v>2392</v>
      </c>
      <c r="D656" s="19">
        <v>100</v>
      </c>
      <c r="E656" s="19" t="s">
        <v>373</v>
      </c>
      <c r="F656" s="20">
        <v>0</v>
      </c>
      <c r="G656" s="20">
        <v>39001</v>
      </c>
      <c r="H656" s="21">
        <v>39.000999999999998</v>
      </c>
      <c r="I656" s="22">
        <v>2</v>
      </c>
      <c r="J656" s="22" t="s">
        <v>407</v>
      </c>
      <c r="K656" s="23">
        <v>41899</v>
      </c>
      <c r="L656" s="24" t="s">
        <v>409</v>
      </c>
      <c r="M656" s="39">
        <v>1.98712</v>
      </c>
      <c r="N656" s="47">
        <v>3.09396</v>
      </c>
      <c r="O656" s="47">
        <v>1.34213</v>
      </c>
      <c r="P656" s="47">
        <v>0</v>
      </c>
      <c r="Q656" s="47">
        <v>173</v>
      </c>
      <c r="R656" s="29">
        <f t="shared" si="41"/>
        <v>6.3368338540770008E-2</v>
      </c>
      <c r="S656" s="47">
        <v>58.84</v>
      </c>
      <c r="T656" s="47">
        <f t="shared" si="44"/>
        <v>4.3105121846692573E-2</v>
      </c>
      <c r="U656" s="47">
        <v>69.34</v>
      </c>
      <c r="V656" s="29">
        <f t="shared" si="42"/>
        <v>5.079723230539876E-2</v>
      </c>
      <c r="W656" s="47">
        <v>0</v>
      </c>
      <c r="X656" s="29">
        <f t="shared" si="43"/>
        <v>0</v>
      </c>
      <c r="Y656" s="26"/>
      <c r="Z656" s="27" t="e">
        <f>#REF!/1000</f>
        <v>#REF!</v>
      </c>
      <c r="AA656" s="27" t="e">
        <f>#REF!/1000</f>
        <v>#REF!</v>
      </c>
      <c r="AB656" s="27" t="e">
        <f>#REF!/1000</f>
        <v>#REF!</v>
      </c>
      <c r="AC656" s="27" t="e">
        <f>#REF!/1000</f>
        <v>#REF!</v>
      </c>
      <c r="AE656" s="18" t="e">
        <f>#REF!/1000</f>
        <v>#REF!</v>
      </c>
      <c r="AF656" s="18" t="e">
        <f>#REF!/1000</f>
        <v>#REF!</v>
      </c>
      <c r="AG656" s="18" t="e">
        <f>#REF!/1000</f>
        <v>#REF!</v>
      </c>
      <c r="AH656" s="18" t="e">
        <f>#REF!/1000</f>
        <v>#REF!</v>
      </c>
    </row>
    <row r="657" spans="1:34" s="28" customFormat="1">
      <c r="A657" s="19" t="s">
        <v>453</v>
      </c>
      <c r="B657" s="19">
        <v>647</v>
      </c>
      <c r="C657" s="19">
        <v>12</v>
      </c>
      <c r="D657" s="19">
        <v>901</v>
      </c>
      <c r="E657" s="19" t="s">
        <v>374</v>
      </c>
      <c r="F657" s="20">
        <v>620712</v>
      </c>
      <c r="G657" s="20">
        <v>592652</v>
      </c>
      <c r="H657" s="21">
        <v>28.06</v>
      </c>
      <c r="I657" s="22">
        <v>4</v>
      </c>
      <c r="J657" s="22" t="s">
        <v>406</v>
      </c>
      <c r="K657" s="23">
        <v>41904</v>
      </c>
      <c r="L657" s="24" t="s">
        <v>409</v>
      </c>
      <c r="M657" s="39">
        <v>2.0021</v>
      </c>
      <c r="N657" s="47">
        <v>7.5448500000000003</v>
      </c>
      <c r="O657" s="47">
        <v>1.18529</v>
      </c>
      <c r="P657" s="47">
        <v>0</v>
      </c>
      <c r="Q657" s="47">
        <v>78</v>
      </c>
      <c r="R657" s="29">
        <f t="shared" si="41"/>
        <v>3.971082374503615E-2</v>
      </c>
      <c r="S657" s="47">
        <v>26.45</v>
      </c>
      <c r="T657" s="47">
        <f t="shared" si="44"/>
        <v>2.6932084309133488E-2</v>
      </c>
      <c r="U657" s="47">
        <v>144.21</v>
      </c>
      <c r="V657" s="29">
        <f t="shared" si="42"/>
        <v>0.1468384074941452</v>
      </c>
      <c r="W657" s="47">
        <v>0</v>
      </c>
      <c r="X657" s="29">
        <f t="shared" si="43"/>
        <v>0</v>
      </c>
      <c r="Y657" s="26"/>
      <c r="Z657" s="27" t="e">
        <f>#REF!/1000</f>
        <v>#REF!</v>
      </c>
      <c r="AA657" s="27" t="e">
        <f>#REF!/1000</f>
        <v>#REF!</v>
      </c>
      <c r="AB657" s="27" t="e">
        <f>#REF!/1000</f>
        <v>#REF!</v>
      </c>
      <c r="AC657" s="27" t="e">
        <f>#REF!/1000</f>
        <v>#REF!</v>
      </c>
      <c r="AE657" s="18" t="e">
        <f>#REF!/1000</f>
        <v>#REF!</v>
      </c>
      <c r="AF657" s="18" t="e">
        <f>#REF!/1000</f>
        <v>#REF!</v>
      </c>
      <c r="AG657" s="18" t="e">
        <f>#REF!/1000</f>
        <v>#REF!</v>
      </c>
      <c r="AH657" s="18" t="e">
        <f>#REF!/1000</f>
        <v>#REF!</v>
      </c>
    </row>
    <row r="658" spans="1:34" s="28" customFormat="1">
      <c r="A658" s="19" t="s">
        <v>453</v>
      </c>
      <c r="B658" s="19">
        <v>647</v>
      </c>
      <c r="C658" s="19">
        <v>12</v>
      </c>
      <c r="D658" s="19">
        <v>901</v>
      </c>
      <c r="E658" s="19" t="s">
        <v>374</v>
      </c>
      <c r="F658" s="20">
        <v>592652</v>
      </c>
      <c r="G658" s="20">
        <v>620712</v>
      </c>
      <c r="H658" s="21">
        <v>28.06</v>
      </c>
      <c r="I658" s="22">
        <v>4</v>
      </c>
      <c r="J658" s="22" t="s">
        <v>405</v>
      </c>
      <c r="K658" s="23">
        <v>41904</v>
      </c>
      <c r="L658" s="24" t="s">
        <v>409</v>
      </c>
      <c r="M658" s="39">
        <v>1.9303699999999999</v>
      </c>
      <c r="N658" s="47">
        <v>7.4396300000000002</v>
      </c>
      <c r="O658" s="47">
        <v>1.2189099999999999</v>
      </c>
      <c r="P658" s="47">
        <v>0</v>
      </c>
      <c r="Q658" s="47">
        <v>4</v>
      </c>
      <c r="R658" s="29">
        <f t="shared" si="41"/>
        <v>2.0364524997454436E-3</v>
      </c>
      <c r="S658" s="47">
        <v>0</v>
      </c>
      <c r="T658" s="47">
        <f t="shared" si="44"/>
        <v>0</v>
      </c>
      <c r="U658" s="47">
        <v>126.18</v>
      </c>
      <c r="V658" s="29">
        <f t="shared" si="42"/>
        <v>0.12847978820894002</v>
      </c>
      <c r="W658" s="47">
        <v>0</v>
      </c>
      <c r="X658" s="29">
        <f t="shared" si="43"/>
        <v>0</v>
      </c>
      <c r="Y658" s="26"/>
      <c r="Z658" s="27" t="e">
        <f>#REF!/1000</f>
        <v>#REF!</v>
      </c>
      <c r="AA658" s="27" t="e">
        <f>#REF!/1000</f>
        <v>#REF!</v>
      </c>
      <c r="AB658" s="27" t="e">
        <f>#REF!/1000</f>
        <v>#REF!</v>
      </c>
      <c r="AC658" s="27" t="e">
        <f>#REF!/1000</f>
        <v>#REF!</v>
      </c>
      <c r="AE658" s="18" t="e">
        <f>#REF!/1000</f>
        <v>#REF!</v>
      </c>
      <c r="AF658" s="18" t="e">
        <f>#REF!/1000</f>
        <v>#REF!</v>
      </c>
      <c r="AG658" s="18" t="e">
        <f>#REF!/1000</f>
        <v>#REF!</v>
      </c>
      <c r="AH658" s="18" t="e">
        <f>#REF!/1000</f>
        <v>#REF!</v>
      </c>
    </row>
    <row r="659" spans="1:34" s="28" customFormat="1">
      <c r="A659" s="19" t="s">
        <v>453</v>
      </c>
      <c r="B659" s="19">
        <v>647</v>
      </c>
      <c r="C659" s="19">
        <v>12</v>
      </c>
      <c r="D659" s="19">
        <v>903</v>
      </c>
      <c r="E659" s="19" t="s">
        <v>375</v>
      </c>
      <c r="F659" s="20">
        <v>662897</v>
      </c>
      <c r="G659" s="20">
        <v>672267</v>
      </c>
      <c r="H659" s="21">
        <v>9.3699999999999992</v>
      </c>
      <c r="I659" s="22">
        <v>2</v>
      </c>
      <c r="J659" s="22" t="s">
        <v>407</v>
      </c>
      <c r="K659" s="23">
        <v>41905</v>
      </c>
      <c r="L659" s="24" t="s">
        <v>409</v>
      </c>
      <c r="M659" s="39">
        <v>2.14995</v>
      </c>
      <c r="N659" s="47">
        <v>4.7523999999999997</v>
      </c>
      <c r="O659" s="47">
        <v>1.0758300000000001</v>
      </c>
      <c r="P659" s="47">
        <v>0</v>
      </c>
      <c r="Q659" s="47">
        <v>0</v>
      </c>
      <c r="R659" s="29">
        <f t="shared" si="41"/>
        <v>0</v>
      </c>
      <c r="S659" s="47">
        <v>2.13</v>
      </c>
      <c r="T659" s="47">
        <f t="shared" si="44"/>
        <v>6.4948925141027607E-3</v>
      </c>
      <c r="U659" s="47">
        <v>15.13</v>
      </c>
      <c r="V659" s="29">
        <f t="shared" si="42"/>
        <v>4.6135081567312101E-2</v>
      </c>
      <c r="W659" s="47">
        <v>0</v>
      </c>
      <c r="X659" s="29">
        <f t="shared" si="43"/>
        <v>0</v>
      </c>
      <c r="Y659" s="26"/>
      <c r="Z659" s="27" t="e">
        <f>#REF!/1000</f>
        <v>#REF!</v>
      </c>
      <c r="AA659" s="27" t="e">
        <f>#REF!/1000</f>
        <v>#REF!</v>
      </c>
      <c r="AB659" s="27" t="e">
        <f>#REF!/1000</f>
        <v>#REF!</v>
      </c>
      <c r="AC659" s="27" t="e">
        <f>#REF!/1000</f>
        <v>#REF!</v>
      </c>
      <c r="AE659" s="18" t="e">
        <f>#REF!/1000</f>
        <v>#REF!</v>
      </c>
      <c r="AF659" s="18" t="e">
        <f>#REF!/1000</f>
        <v>#REF!</v>
      </c>
      <c r="AG659" s="18" t="e">
        <f>#REF!/1000</f>
        <v>#REF!</v>
      </c>
      <c r="AH659" s="18" t="e">
        <f>#REF!/1000</f>
        <v>#REF!</v>
      </c>
    </row>
    <row r="660" spans="1:34" s="28" customFormat="1">
      <c r="A660" s="19" t="s">
        <v>453</v>
      </c>
      <c r="B660" s="19">
        <v>647</v>
      </c>
      <c r="C660" s="19">
        <v>213</v>
      </c>
      <c r="D660" s="19">
        <v>202</v>
      </c>
      <c r="E660" s="19" t="s">
        <v>376</v>
      </c>
      <c r="F660" s="20">
        <v>84220</v>
      </c>
      <c r="G660" s="20">
        <v>86000</v>
      </c>
      <c r="H660" s="21">
        <v>1.78</v>
      </c>
      <c r="I660" s="22">
        <v>2</v>
      </c>
      <c r="J660" s="22" t="s">
        <v>407</v>
      </c>
      <c r="K660" s="23">
        <v>41905</v>
      </c>
      <c r="L660" s="24" t="s">
        <v>409</v>
      </c>
      <c r="M660" s="39">
        <v>2.55653</v>
      </c>
      <c r="N660" s="47">
        <v>4.6802799999999998</v>
      </c>
      <c r="O660" s="47">
        <v>1.03833</v>
      </c>
      <c r="P660" s="47">
        <v>0</v>
      </c>
      <c r="Q660" s="47">
        <v>0</v>
      </c>
      <c r="R660" s="29">
        <f t="shared" si="41"/>
        <v>0</v>
      </c>
      <c r="S660" s="47">
        <v>0</v>
      </c>
      <c r="T660" s="47">
        <f t="shared" si="44"/>
        <v>0</v>
      </c>
      <c r="U660" s="47">
        <v>0</v>
      </c>
      <c r="V660" s="29">
        <f t="shared" si="42"/>
        <v>0</v>
      </c>
      <c r="W660" s="47">
        <v>0</v>
      </c>
      <c r="X660" s="29">
        <f t="shared" si="43"/>
        <v>0</v>
      </c>
      <c r="Y660" s="26"/>
      <c r="Z660" s="27" t="e">
        <f>#REF!/1000</f>
        <v>#REF!</v>
      </c>
      <c r="AA660" s="27" t="e">
        <f>#REF!/1000</f>
        <v>#REF!</v>
      </c>
      <c r="AB660" s="27" t="e">
        <f>#REF!/1000</f>
        <v>#REF!</v>
      </c>
      <c r="AC660" s="27" t="e">
        <f>#REF!/1000</f>
        <v>#REF!</v>
      </c>
      <c r="AE660" s="18" t="e">
        <f>#REF!/1000</f>
        <v>#REF!</v>
      </c>
      <c r="AF660" s="18" t="e">
        <f>#REF!/1000</f>
        <v>#REF!</v>
      </c>
      <c r="AG660" s="18" t="e">
        <f>#REF!/1000</f>
        <v>#REF!</v>
      </c>
      <c r="AH660" s="18" t="e">
        <f>#REF!/1000</f>
        <v>#REF!</v>
      </c>
    </row>
    <row r="661" spans="1:34" s="28" customFormat="1">
      <c r="A661" s="19" t="s">
        <v>453</v>
      </c>
      <c r="B661" s="19">
        <v>647</v>
      </c>
      <c r="C661" s="19">
        <v>213</v>
      </c>
      <c r="D661" s="19">
        <v>202</v>
      </c>
      <c r="E661" s="19" t="s">
        <v>376</v>
      </c>
      <c r="F661" s="20">
        <v>86000</v>
      </c>
      <c r="G661" s="20">
        <v>84220</v>
      </c>
      <c r="H661" s="21">
        <v>1.78</v>
      </c>
      <c r="I661" s="22">
        <v>2</v>
      </c>
      <c r="J661" s="22" t="s">
        <v>408</v>
      </c>
      <c r="K661" s="23">
        <v>41905</v>
      </c>
      <c r="L661" s="24" t="s">
        <v>409</v>
      </c>
      <c r="M661" s="39">
        <v>2.4281899999999998</v>
      </c>
      <c r="N661" s="47">
        <v>5.0847199999999999</v>
      </c>
      <c r="O661" s="47">
        <v>0.99458299999999999</v>
      </c>
      <c r="P661" s="47">
        <v>0</v>
      </c>
      <c r="Q661" s="47">
        <v>0</v>
      </c>
      <c r="R661" s="29">
        <f t="shared" si="41"/>
        <v>0</v>
      </c>
      <c r="S661" s="47">
        <v>0</v>
      </c>
      <c r="T661" s="47">
        <f t="shared" si="44"/>
        <v>0</v>
      </c>
      <c r="U661" s="47">
        <v>0</v>
      </c>
      <c r="V661" s="29">
        <f t="shared" si="42"/>
        <v>0</v>
      </c>
      <c r="W661" s="47">
        <v>0</v>
      </c>
      <c r="X661" s="29">
        <f t="shared" si="43"/>
        <v>0</v>
      </c>
      <c r="Y661" s="26"/>
      <c r="Z661" s="27" t="e">
        <f>#REF!/1000</f>
        <v>#REF!</v>
      </c>
      <c r="AA661" s="27" t="e">
        <f>#REF!/1000</f>
        <v>#REF!</v>
      </c>
      <c r="AB661" s="27" t="e">
        <f>#REF!/1000</f>
        <v>#REF!</v>
      </c>
      <c r="AC661" s="27" t="e">
        <f>#REF!/1000</f>
        <v>#REF!</v>
      </c>
      <c r="AE661" s="18" t="e">
        <f>#REF!/1000</f>
        <v>#REF!</v>
      </c>
      <c r="AF661" s="18" t="e">
        <f>#REF!/1000</f>
        <v>#REF!</v>
      </c>
      <c r="AG661" s="18" t="e">
        <f>#REF!/1000</f>
        <v>#REF!</v>
      </c>
      <c r="AH661" s="18" t="e">
        <f>#REF!/1000</f>
        <v>#REF!</v>
      </c>
    </row>
    <row r="662" spans="1:34" s="28" customFormat="1">
      <c r="A662" s="19" t="s">
        <v>453</v>
      </c>
      <c r="B662" s="19">
        <v>647</v>
      </c>
      <c r="C662" s="19">
        <v>227</v>
      </c>
      <c r="D662" s="19">
        <v>101</v>
      </c>
      <c r="E662" s="19" t="s">
        <v>377</v>
      </c>
      <c r="F662" s="20">
        <v>0</v>
      </c>
      <c r="G662" s="20">
        <v>47875</v>
      </c>
      <c r="H662" s="21">
        <v>47.875</v>
      </c>
      <c r="I662" s="22">
        <v>2</v>
      </c>
      <c r="J662" s="22" t="s">
        <v>407</v>
      </c>
      <c r="K662" s="23">
        <v>41905</v>
      </c>
      <c r="L662" s="24" t="s">
        <v>409</v>
      </c>
      <c r="M662" s="39">
        <v>2.3587199999999999</v>
      </c>
      <c r="N662" s="47">
        <v>3.2425600000000001</v>
      </c>
      <c r="O662" s="47">
        <v>1.2150799999999999</v>
      </c>
      <c r="P662" s="47">
        <v>56</v>
      </c>
      <c r="Q662" s="47">
        <v>2174</v>
      </c>
      <c r="R662" s="29">
        <f t="shared" si="41"/>
        <v>0.68213353226408058</v>
      </c>
      <c r="S662" s="47">
        <v>1277.74</v>
      </c>
      <c r="T662" s="47">
        <f t="shared" si="44"/>
        <v>0.76254531891085409</v>
      </c>
      <c r="U662" s="47">
        <v>144.08000000000001</v>
      </c>
      <c r="V662" s="29">
        <f t="shared" si="42"/>
        <v>8.5985826184259609E-2</v>
      </c>
      <c r="W662" s="47">
        <v>14</v>
      </c>
      <c r="X662" s="29">
        <f t="shared" si="43"/>
        <v>8.3550913838120102E-3</v>
      </c>
      <c r="Y662" s="26"/>
      <c r="Z662" s="27" t="e">
        <f>#REF!/1000</f>
        <v>#REF!</v>
      </c>
      <c r="AA662" s="27" t="e">
        <f>#REF!/1000</f>
        <v>#REF!</v>
      </c>
      <c r="AB662" s="27" t="e">
        <f>#REF!/1000</f>
        <v>#REF!</v>
      </c>
      <c r="AC662" s="27" t="e">
        <f>#REF!/1000</f>
        <v>#REF!</v>
      </c>
      <c r="AE662" s="18" t="e">
        <f>#REF!/1000</f>
        <v>#REF!</v>
      </c>
      <c r="AF662" s="18" t="e">
        <f>#REF!/1000</f>
        <v>#REF!</v>
      </c>
      <c r="AG662" s="18" t="e">
        <f>#REF!/1000</f>
        <v>#REF!</v>
      </c>
      <c r="AH662" s="18" t="e">
        <f>#REF!/1000</f>
        <v>#REF!</v>
      </c>
    </row>
    <row r="663" spans="1:34" s="28" customFormat="1">
      <c r="A663" s="19" t="s">
        <v>453</v>
      </c>
      <c r="B663" s="19">
        <v>647</v>
      </c>
      <c r="C663" s="19">
        <v>227</v>
      </c>
      <c r="D663" s="19">
        <v>102</v>
      </c>
      <c r="E663" s="19" t="s">
        <v>378</v>
      </c>
      <c r="F663" s="20">
        <v>47875</v>
      </c>
      <c r="G663" s="20">
        <v>63000</v>
      </c>
      <c r="H663" s="21">
        <v>15.125</v>
      </c>
      <c r="I663" s="22">
        <v>2</v>
      </c>
      <c r="J663" s="22" t="s">
        <v>407</v>
      </c>
      <c r="K663" s="23">
        <v>41904</v>
      </c>
      <c r="L663" s="24" t="s">
        <v>409</v>
      </c>
      <c r="M663" s="39">
        <v>2.23698</v>
      </c>
      <c r="N663" s="47">
        <v>3.0865999999999998</v>
      </c>
      <c r="O663" s="47">
        <v>1.1053900000000001</v>
      </c>
      <c r="P663" s="47">
        <v>0</v>
      </c>
      <c r="Q663" s="47">
        <v>0</v>
      </c>
      <c r="R663" s="29">
        <f t="shared" si="41"/>
        <v>0</v>
      </c>
      <c r="S663" s="47">
        <v>1.49</v>
      </c>
      <c r="T663" s="47">
        <f t="shared" si="44"/>
        <v>2.8146399055489963E-3</v>
      </c>
      <c r="U663" s="47">
        <v>11.52</v>
      </c>
      <c r="V663" s="29">
        <f t="shared" si="42"/>
        <v>2.176151121605667E-2</v>
      </c>
      <c r="W663" s="47">
        <v>0</v>
      </c>
      <c r="X663" s="29">
        <f t="shared" si="43"/>
        <v>0</v>
      </c>
      <c r="Y663" s="26"/>
      <c r="Z663" s="27" t="e">
        <f>#REF!/1000</f>
        <v>#REF!</v>
      </c>
      <c r="AA663" s="27" t="e">
        <f>#REF!/1000</f>
        <v>#REF!</v>
      </c>
      <c r="AB663" s="27" t="e">
        <f>#REF!/1000</f>
        <v>#REF!</v>
      </c>
      <c r="AC663" s="27" t="e">
        <f>#REF!/1000</f>
        <v>#REF!</v>
      </c>
      <c r="AE663" s="18" t="e">
        <f>#REF!/1000</f>
        <v>#REF!</v>
      </c>
      <c r="AF663" s="18" t="e">
        <f>#REF!/1000</f>
        <v>#REF!</v>
      </c>
      <c r="AG663" s="18" t="e">
        <f>#REF!/1000</f>
        <v>#REF!</v>
      </c>
      <c r="AH663" s="18" t="e">
        <f>#REF!/1000</f>
        <v>#REF!</v>
      </c>
    </row>
    <row r="664" spans="1:34" s="28" customFormat="1">
      <c r="A664" s="19" t="s">
        <v>453</v>
      </c>
      <c r="B664" s="19">
        <v>647</v>
      </c>
      <c r="C664" s="19">
        <v>227</v>
      </c>
      <c r="D664" s="19">
        <v>102</v>
      </c>
      <c r="E664" s="19" t="s">
        <v>378</v>
      </c>
      <c r="F664" s="20">
        <v>63000</v>
      </c>
      <c r="G664" s="20">
        <v>71817</v>
      </c>
      <c r="H664" s="21">
        <v>8.8170000000000002</v>
      </c>
      <c r="I664" s="22">
        <v>2</v>
      </c>
      <c r="J664" s="22" t="s">
        <v>407</v>
      </c>
      <c r="K664" s="23">
        <v>41904</v>
      </c>
      <c r="L664" s="24" t="s">
        <v>409</v>
      </c>
      <c r="M664" s="39">
        <v>2.2067399999999999</v>
      </c>
      <c r="N664" s="47">
        <v>2.1593300000000002</v>
      </c>
      <c r="O664" s="47">
        <v>1.0934600000000001</v>
      </c>
      <c r="P664" s="47">
        <v>0</v>
      </c>
      <c r="Q664" s="47">
        <v>0</v>
      </c>
      <c r="R664" s="29">
        <f t="shared" si="41"/>
        <v>0</v>
      </c>
      <c r="S664" s="47">
        <v>0</v>
      </c>
      <c r="T664" s="47">
        <f t="shared" si="44"/>
        <v>0</v>
      </c>
      <c r="U664" s="47">
        <v>122.64</v>
      </c>
      <c r="V664" s="29">
        <f t="shared" si="42"/>
        <v>0.39741408642395371</v>
      </c>
      <c r="W664" s="47">
        <v>0</v>
      </c>
      <c r="X664" s="29">
        <f t="shared" si="43"/>
        <v>0</v>
      </c>
      <c r="Y664" s="26"/>
      <c r="Z664" s="27" t="e">
        <f>#REF!/1000</f>
        <v>#REF!</v>
      </c>
      <c r="AA664" s="27" t="e">
        <f>#REF!/1000</f>
        <v>#REF!</v>
      </c>
      <c r="AB664" s="27" t="e">
        <f>#REF!/1000</f>
        <v>#REF!</v>
      </c>
      <c r="AC664" s="27" t="e">
        <f>#REF!/1000</f>
        <v>#REF!</v>
      </c>
      <c r="AE664" s="18" t="e">
        <f>#REF!/1000</f>
        <v>#REF!</v>
      </c>
      <c r="AF664" s="18" t="e">
        <f>#REF!/1000</f>
        <v>#REF!</v>
      </c>
      <c r="AG664" s="18" t="e">
        <f>#REF!/1000</f>
        <v>#REF!</v>
      </c>
      <c r="AH664" s="18" t="e">
        <f>#REF!/1000</f>
        <v>#REF!</v>
      </c>
    </row>
    <row r="665" spans="1:34" s="28" customFormat="1">
      <c r="A665" s="19" t="s">
        <v>453</v>
      </c>
      <c r="B665" s="19">
        <v>647</v>
      </c>
      <c r="C665" s="19">
        <v>227</v>
      </c>
      <c r="D665" s="19">
        <v>102</v>
      </c>
      <c r="E665" s="19" t="s">
        <v>378</v>
      </c>
      <c r="F665" s="20">
        <v>77175</v>
      </c>
      <c r="G665" s="20">
        <v>83967</v>
      </c>
      <c r="H665" s="21">
        <v>6.7919999999999998</v>
      </c>
      <c r="I665" s="22">
        <v>2</v>
      </c>
      <c r="J665" s="22" t="s">
        <v>407</v>
      </c>
      <c r="K665" s="23">
        <v>41904</v>
      </c>
      <c r="L665" s="24" t="s">
        <v>409</v>
      </c>
      <c r="M665" s="39">
        <v>2.3954599999999999</v>
      </c>
      <c r="N665" s="47">
        <v>4.1987399999999999</v>
      </c>
      <c r="O665" s="47">
        <v>1.8087</v>
      </c>
      <c r="P665" s="47">
        <v>181</v>
      </c>
      <c r="Q665" s="47">
        <v>0</v>
      </c>
      <c r="R665" s="29">
        <f t="shared" si="41"/>
        <v>0.76139996634696283</v>
      </c>
      <c r="S665" s="47">
        <v>116.96</v>
      </c>
      <c r="T665" s="47">
        <f t="shared" si="44"/>
        <v>0.49200740366818102</v>
      </c>
      <c r="U665" s="47">
        <v>185.27</v>
      </c>
      <c r="V665" s="29">
        <f t="shared" si="42"/>
        <v>0.77936227494531385</v>
      </c>
      <c r="W665" s="47">
        <v>207</v>
      </c>
      <c r="X665" s="29">
        <f t="shared" si="43"/>
        <v>0.87077233720343261</v>
      </c>
      <c r="Y665" s="26"/>
      <c r="Z665" s="27" t="e">
        <f>#REF!/1000</f>
        <v>#REF!</v>
      </c>
      <c r="AA665" s="27" t="e">
        <f>#REF!/1000</f>
        <v>#REF!</v>
      </c>
      <c r="AB665" s="27" t="e">
        <f>#REF!/1000</f>
        <v>#REF!</v>
      </c>
      <c r="AC665" s="27" t="e">
        <f>#REF!/1000</f>
        <v>#REF!</v>
      </c>
      <c r="AE665" s="18" t="e">
        <f>#REF!/1000</f>
        <v>#REF!</v>
      </c>
      <c r="AF665" s="18" t="e">
        <f>#REF!/1000</f>
        <v>#REF!</v>
      </c>
      <c r="AG665" s="18" t="e">
        <f>#REF!/1000</f>
        <v>#REF!</v>
      </c>
      <c r="AH665" s="18" t="e">
        <f>#REF!/1000</f>
        <v>#REF!</v>
      </c>
    </row>
    <row r="666" spans="1:34" s="28" customFormat="1">
      <c r="A666" s="19" t="s">
        <v>453</v>
      </c>
      <c r="B666" s="19">
        <v>647</v>
      </c>
      <c r="C666" s="19">
        <v>2039</v>
      </c>
      <c r="D666" s="19">
        <v>201</v>
      </c>
      <c r="E666" s="19" t="s">
        <v>379</v>
      </c>
      <c r="F666" s="20">
        <v>40634</v>
      </c>
      <c r="G666" s="20">
        <v>49479</v>
      </c>
      <c r="H666" s="21">
        <v>8.8450000000000006</v>
      </c>
      <c r="I666" s="22">
        <v>2</v>
      </c>
      <c r="J666" s="22" t="s">
        <v>407</v>
      </c>
      <c r="K666" s="23">
        <v>41904</v>
      </c>
      <c r="L666" s="24" t="s">
        <v>409</v>
      </c>
      <c r="M666" s="39">
        <v>1.9453499999999999</v>
      </c>
      <c r="N666" s="47">
        <v>2.5866899999999999</v>
      </c>
      <c r="O666" s="47">
        <v>1.1137600000000001</v>
      </c>
      <c r="P666" s="47">
        <v>50</v>
      </c>
      <c r="Q666" s="47">
        <v>0</v>
      </c>
      <c r="R666" s="29">
        <f t="shared" si="41"/>
        <v>0.16151174997981102</v>
      </c>
      <c r="S666" s="47">
        <v>0</v>
      </c>
      <c r="T666" s="47">
        <f t="shared" si="44"/>
        <v>0</v>
      </c>
      <c r="U666" s="47">
        <v>0</v>
      </c>
      <c r="V666" s="29">
        <f t="shared" si="42"/>
        <v>0</v>
      </c>
      <c r="W666" s="47">
        <v>0</v>
      </c>
      <c r="X666" s="29">
        <f t="shared" si="43"/>
        <v>0</v>
      </c>
      <c r="Y666" s="26"/>
      <c r="Z666" s="27" t="e">
        <f>#REF!/1000</f>
        <v>#REF!</v>
      </c>
      <c r="AA666" s="27" t="e">
        <f>#REF!/1000</f>
        <v>#REF!</v>
      </c>
      <c r="AB666" s="27" t="e">
        <f>#REF!/1000</f>
        <v>#REF!</v>
      </c>
      <c r="AC666" s="27" t="e">
        <f>#REF!/1000</f>
        <v>#REF!</v>
      </c>
      <c r="AE666" s="18" t="e">
        <f>#REF!/1000</f>
        <v>#REF!</v>
      </c>
      <c r="AF666" s="18" t="e">
        <f>#REF!/1000</f>
        <v>#REF!</v>
      </c>
      <c r="AG666" s="18" t="e">
        <f>#REF!/1000</f>
        <v>#REF!</v>
      </c>
      <c r="AH666" s="18" t="e">
        <f>#REF!/1000</f>
        <v>#REF!</v>
      </c>
    </row>
    <row r="667" spans="1:34" s="28" customFormat="1">
      <c r="A667" s="19" t="s">
        <v>453</v>
      </c>
      <c r="B667" s="19">
        <v>647</v>
      </c>
      <c r="C667" s="19">
        <v>2268</v>
      </c>
      <c r="D667" s="19">
        <v>200</v>
      </c>
      <c r="E667" s="19" t="s">
        <v>380</v>
      </c>
      <c r="F667" s="20">
        <v>33980</v>
      </c>
      <c r="G667" s="20">
        <v>77271</v>
      </c>
      <c r="H667" s="21">
        <v>43.290999999999997</v>
      </c>
      <c r="I667" s="22">
        <v>2</v>
      </c>
      <c r="J667" s="22" t="s">
        <v>407</v>
      </c>
      <c r="K667" s="23">
        <v>41904</v>
      </c>
      <c r="L667" s="24" t="s">
        <v>409</v>
      </c>
      <c r="M667" s="39">
        <v>2.0444399999999998</v>
      </c>
      <c r="N667" s="47">
        <v>2.9115199999999999</v>
      </c>
      <c r="O667" s="47">
        <v>1.23048</v>
      </c>
      <c r="P667" s="47">
        <v>286</v>
      </c>
      <c r="Q667" s="47">
        <v>2666</v>
      </c>
      <c r="R667" s="29">
        <f t="shared" si="41"/>
        <v>1.0685163857878741</v>
      </c>
      <c r="S667" s="47">
        <v>417.42</v>
      </c>
      <c r="T667" s="47">
        <f t="shared" si="44"/>
        <v>0.27549111164643258</v>
      </c>
      <c r="U667" s="47">
        <v>38.68</v>
      </c>
      <c r="V667" s="29">
        <f t="shared" si="42"/>
        <v>2.5528235825988243E-2</v>
      </c>
      <c r="W667" s="47">
        <v>0</v>
      </c>
      <c r="X667" s="29">
        <f t="shared" si="43"/>
        <v>0</v>
      </c>
      <c r="Y667" s="26"/>
      <c r="Z667" s="27" t="e">
        <f>#REF!/1000</f>
        <v>#REF!</v>
      </c>
      <c r="AA667" s="27" t="e">
        <f>#REF!/1000</f>
        <v>#REF!</v>
      </c>
      <c r="AB667" s="27" t="e">
        <f>#REF!/1000</f>
        <v>#REF!</v>
      </c>
      <c r="AC667" s="27" t="e">
        <f>#REF!/1000</f>
        <v>#REF!</v>
      </c>
      <c r="AE667" s="18" t="e">
        <f>#REF!/1000</f>
        <v>#REF!</v>
      </c>
      <c r="AF667" s="18" t="e">
        <f>#REF!/1000</f>
        <v>#REF!</v>
      </c>
      <c r="AG667" s="18" t="e">
        <f>#REF!/1000</f>
        <v>#REF!</v>
      </c>
      <c r="AH667" s="18" t="e">
        <f>#REF!/1000</f>
        <v>#REF!</v>
      </c>
    </row>
    <row r="668" spans="1:34" s="28" customFormat="1">
      <c r="A668" s="19" t="s">
        <v>453</v>
      </c>
      <c r="B668" s="19">
        <v>647</v>
      </c>
      <c r="C668" s="19">
        <v>2441</v>
      </c>
      <c r="D668" s="19">
        <v>100</v>
      </c>
      <c r="E668" s="19" t="s">
        <v>381</v>
      </c>
      <c r="F668" s="20">
        <v>0</v>
      </c>
      <c r="G668" s="20">
        <v>331</v>
      </c>
      <c r="H668" s="21">
        <v>0.33100000000000002</v>
      </c>
      <c r="I668" s="22">
        <v>4</v>
      </c>
      <c r="J668" s="22" t="s">
        <v>405</v>
      </c>
      <c r="K668" s="23">
        <v>41904</v>
      </c>
      <c r="L668" s="24" t="s">
        <v>409</v>
      </c>
      <c r="M668" s="39">
        <v>2.8673299999999999</v>
      </c>
      <c r="N668" s="47">
        <v>7.05267</v>
      </c>
      <c r="O668" s="47">
        <v>0.847333</v>
      </c>
      <c r="P668" s="47">
        <v>0</v>
      </c>
      <c r="Q668" s="47">
        <v>0</v>
      </c>
      <c r="R668" s="29">
        <f t="shared" si="41"/>
        <v>0</v>
      </c>
      <c r="S668" s="47">
        <v>0.97</v>
      </c>
      <c r="T668" s="47">
        <f t="shared" si="44"/>
        <v>8.372895986189037E-2</v>
      </c>
      <c r="U668" s="47">
        <v>0.23</v>
      </c>
      <c r="V668" s="29">
        <f t="shared" si="42"/>
        <v>1.9853258523953386E-2</v>
      </c>
      <c r="W668" s="47">
        <v>0</v>
      </c>
      <c r="X668" s="29">
        <f t="shared" si="43"/>
        <v>0</v>
      </c>
      <c r="Y668" s="26"/>
      <c r="Z668" s="27" t="e">
        <f>#REF!/1000</f>
        <v>#REF!</v>
      </c>
      <c r="AA668" s="27" t="e">
        <f>#REF!/1000</f>
        <v>#REF!</v>
      </c>
      <c r="AB668" s="27" t="e">
        <f>#REF!/1000</f>
        <v>#REF!</v>
      </c>
      <c r="AC668" s="27" t="e">
        <f>#REF!/1000</f>
        <v>#REF!</v>
      </c>
      <c r="AE668" s="18" t="e">
        <f>#REF!/1000</f>
        <v>#REF!</v>
      </c>
      <c r="AF668" s="18" t="e">
        <f>#REF!/1000</f>
        <v>#REF!</v>
      </c>
      <c r="AG668" s="18" t="e">
        <f>#REF!/1000</f>
        <v>#REF!</v>
      </c>
      <c r="AH668" s="18" t="e">
        <f>#REF!/1000</f>
        <v>#REF!</v>
      </c>
    </row>
    <row r="669" spans="1:34" s="28" customFormat="1">
      <c r="A669" s="19" t="s">
        <v>453</v>
      </c>
      <c r="B669" s="19">
        <v>647</v>
      </c>
      <c r="C669" s="19">
        <v>2441</v>
      </c>
      <c r="D669" s="19">
        <v>100</v>
      </c>
      <c r="E669" s="19" t="s">
        <v>381</v>
      </c>
      <c r="F669" s="20">
        <v>331</v>
      </c>
      <c r="G669" s="20">
        <v>0</v>
      </c>
      <c r="H669" s="21">
        <v>0.33100000000000002</v>
      </c>
      <c r="I669" s="22">
        <v>4</v>
      </c>
      <c r="J669" s="22" t="s">
        <v>406</v>
      </c>
      <c r="K669" s="23">
        <v>41904</v>
      </c>
      <c r="L669" s="24" t="s">
        <v>409</v>
      </c>
      <c r="M669" s="39">
        <v>2.6934800000000001</v>
      </c>
      <c r="N669" s="47">
        <v>3.86043</v>
      </c>
      <c r="O669" s="47">
        <v>1.00739</v>
      </c>
      <c r="P669" s="47">
        <v>9</v>
      </c>
      <c r="Q669" s="47">
        <v>1</v>
      </c>
      <c r="R669" s="29">
        <f t="shared" si="41"/>
        <v>0.8200258955545966</v>
      </c>
      <c r="S669" s="47">
        <v>0</v>
      </c>
      <c r="T669" s="47">
        <f t="shared" si="44"/>
        <v>0</v>
      </c>
      <c r="U669" s="47">
        <v>0</v>
      </c>
      <c r="V669" s="29">
        <f t="shared" si="42"/>
        <v>0</v>
      </c>
      <c r="W669" s="47">
        <v>0</v>
      </c>
      <c r="X669" s="29">
        <f t="shared" si="43"/>
        <v>0</v>
      </c>
      <c r="Y669" s="26"/>
      <c r="Z669" s="27" t="e">
        <f>#REF!/1000</f>
        <v>#REF!</v>
      </c>
      <c r="AA669" s="27" t="e">
        <f>#REF!/1000</f>
        <v>#REF!</v>
      </c>
      <c r="AB669" s="27" t="e">
        <f>#REF!/1000</f>
        <v>#REF!</v>
      </c>
      <c r="AC669" s="27" t="e">
        <f>#REF!/1000</f>
        <v>#REF!</v>
      </c>
      <c r="AE669" s="18" t="e">
        <f>#REF!/1000</f>
        <v>#REF!</v>
      </c>
      <c r="AF669" s="18" t="e">
        <f>#REF!/1000</f>
        <v>#REF!</v>
      </c>
      <c r="AG669" s="18" t="e">
        <f>#REF!/1000</f>
        <v>#REF!</v>
      </c>
      <c r="AH669" s="18" t="e">
        <f>#REF!/1000</f>
        <v>#REF!</v>
      </c>
    </row>
    <row r="670" spans="1:34" s="28" customFormat="1">
      <c r="A670" s="19" t="s">
        <v>453</v>
      </c>
      <c r="B670" s="19">
        <v>647</v>
      </c>
      <c r="C670" s="19">
        <v>2441</v>
      </c>
      <c r="D670" s="19">
        <v>100</v>
      </c>
      <c r="E670" s="19" t="s">
        <v>381</v>
      </c>
      <c r="F670" s="20">
        <v>7331</v>
      </c>
      <c r="G670" s="20">
        <v>7622</v>
      </c>
      <c r="H670" s="21">
        <v>0.29099999999999998</v>
      </c>
      <c r="I670" s="22">
        <v>4</v>
      </c>
      <c r="J670" s="22" t="s">
        <v>405</v>
      </c>
      <c r="K670" s="23">
        <v>41904</v>
      </c>
      <c r="L670" s="24" t="s">
        <v>409</v>
      </c>
      <c r="M670" s="39">
        <v>2.7946200000000001</v>
      </c>
      <c r="N670" s="47">
        <v>5.4846199999999996</v>
      </c>
      <c r="O670" s="47">
        <v>1.0007699999999999</v>
      </c>
      <c r="P670" s="47">
        <v>0</v>
      </c>
      <c r="Q670" s="47">
        <v>0</v>
      </c>
      <c r="R670" s="29">
        <f t="shared" si="41"/>
        <v>0</v>
      </c>
      <c r="S670" s="47">
        <v>0</v>
      </c>
      <c r="T670" s="47">
        <f t="shared" si="44"/>
        <v>0</v>
      </c>
      <c r="U670" s="47">
        <v>0</v>
      </c>
      <c r="V670" s="29">
        <f t="shared" si="42"/>
        <v>0</v>
      </c>
      <c r="W670" s="47">
        <v>0</v>
      </c>
      <c r="X670" s="29">
        <f t="shared" si="43"/>
        <v>0</v>
      </c>
      <c r="Y670" s="26"/>
      <c r="Z670" s="27" t="e">
        <f>#REF!/1000</f>
        <v>#REF!</v>
      </c>
      <c r="AA670" s="27" t="e">
        <f>#REF!/1000</f>
        <v>#REF!</v>
      </c>
      <c r="AB670" s="27" t="e">
        <f>#REF!/1000</f>
        <v>#REF!</v>
      </c>
      <c r="AC670" s="27" t="e">
        <f>#REF!/1000</f>
        <v>#REF!</v>
      </c>
      <c r="AE670" s="18" t="e">
        <f>#REF!/1000</f>
        <v>#REF!</v>
      </c>
      <c r="AF670" s="18" t="e">
        <f>#REF!/1000</f>
        <v>#REF!</v>
      </c>
      <c r="AG670" s="18" t="e">
        <f>#REF!/1000</f>
        <v>#REF!</v>
      </c>
      <c r="AH670" s="18" t="e">
        <f>#REF!/1000</f>
        <v>#REF!</v>
      </c>
    </row>
    <row r="671" spans="1:34" s="17" customFormat="1">
      <c r="A671" s="7" t="s">
        <v>453</v>
      </c>
      <c r="B671" s="7">
        <v>647</v>
      </c>
      <c r="C671" s="7">
        <v>2441</v>
      </c>
      <c r="D671" s="7">
        <v>100</v>
      </c>
      <c r="E671" s="7" t="s">
        <v>381</v>
      </c>
      <c r="F671" s="8">
        <v>7622</v>
      </c>
      <c r="G671" s="8">
        <v>7331</v>
      </c>
      <c r="H671" s="9">
        <v>0.29099999999999998</v>
      </c>
      <c r="I671" s="10">
        <v>4</v>
      </c>
      <c r="J671" s="10" t="s">
        <v>406</v>
      </c>
      <c r="K671" s="11">
        <v>41904</v>
      </c>
      <c r="L671" s="12" t="s">
        <v>409</v>
      </c>
      <c r="M671" s="34">
        <v>2.5</v>
      </c>
      <c r="N671" s="29">
        <v>2.42</v>
      </c>
      <c r="O671" s="29">
        <v>1.0238499999999999</v>
      </c>
      <c r="P671" s="29">
        <v>0</v>
      </c>
      <c r="Q671" s="29">
        <v>0</v>
      </c>
      <c r="R671" s="29">
        <f t="shared" si="41"/>
        <v>0</v>
      </c>
      <c r="S671" s="29">
        <v>0</v>
      </c>
      <c r="T671" s="29">
        <f t="shared" si="44"/>
        <v>0</v>
      </c>
      <c r="U671" s="29">
        <v>0</v>
      </c>
      <c r="V671" s="29">
        <f t="shared" si="42"/>
        <v>0</v>
      </c>
      <c r="W671" s="29">
        <v>0</v>
      </c>
      <c r="X671" s="29">
        <f t="shared" si="43"/>
        <v>0</v>
      </c>
      <c r="Y671" s="15"/>
      <c r="Z671" s="16" t="e">
        <f>#REF!/1000</f>
        <v>#REF!</v>
      </c>
      <c r="AA671" s="16" t="e">
        <f>#REF!/1000</f>
        <v>#REF!</v>
      </c>
      <c r="AB671" s="16" t="e">
        <f>#REF!/1000</f>
        <v>#REF!</v>
      </c>
      <c r="AC671" s="16" t="e">
        <f>#REF!/1000</f>
        <v>#REF!</v>
      </c>
      <c r="AE671" s="18" t="e">
        <f>#REF!/1000</f>
        <v>#REF!</v>
      </c>
      <c r="AF671" s="18" t="e">
        <f>#REF!/1000</f>
        <v>#REF!</v>
      </c>
      <c r="AG671" s="18" t="e">
        <f>#REF!/1000</f>
        <v>#REF!</v>
      </c>
      <c r="AH671" s="18" t="e">
        <f>#REF!/1000</f>
        <v>#REF!</v>
      </c>
    </row>
    <row r="672" spans="1:34" s="28" customFormat="1">
      <c r="A672" s="19" t="s">
        <v>453</v>
      </c>
      <c r="B672" s="19">
        <v>647</v>
      </c>
      <c r="C672" s="19">
        <v>2459</v>
      </c>
      <c r="D672" s="19">
        <v>100</v>
      </c>
      <c r="E672" s="19" t="s">
        <v>382</v>
      </c>
      <c r="F672" s="20">
        <v>0</v>
      </c>
      <c r="G672" s="20">
        <v>6720</v>
      </c>
      <c r="H672" s="21">
        <v>6.72</v>
      </c>
      <c r="I672" s="22">
        <v>2</v>
      </c>
      <c r="J672" s="22" t="s">
        <v>407</v>
      </c>
      <c r="K672" s="23">
        <v>41905</v>
      </c>
      <c r="L672" s="24" t="s">
        <v>409</v>
      </c>
      <c r="M672" s="39">
        <v>3.6053000000000002</v>
      </c>
      <c r="N672" s="47">
        <v>5.5612000000000004</v>
      </c>
      <c r="O672" s="47">
        <v>1.0160199999999999</v>
      </c>
      <c r="P672" s="47">
        <v>299</v>
      </c>
      <c r="Q672" s="47">
        <v>15</v>
      </c>
      <c r="R672" s="29">
        <f t="shared" si="41"/>
        <v>1.3031462585034013</v>
      </c>
      <c r="S672" s="47">
        <v>36.75</v>
      </c>
      <c r="T672" s="47">
        <f t="shared" si="44"/>
        <v>0.15625</v>
      </c>
      <c r="U672" s="47">
        <v>270.43</v>
      </c>
      <c r="V672" s="29">
        <f t="shared" si="42"/>
        <v>1.1497874149659864</v>
      </c>
      <c r="W672" s="47">
        <v>58</v>
      </c>
      <c r="X672" s="29">
        <f t="shared" si="43"/>
        <v>0.24659863945578228</v>
      </c>
      <c r="Y672" s="26"/>
      <c r="Z672" s="27" t="e">
        <f>#REF!/1000</f>
        <v>#REF!</v>
      </c>
      <c r="AA672" s="27" t="e">
        <f>#REF!/1000</f>
        <v>#REF!</v>
      </c>
      <c r="AB672" s="27" t="e">
        <f>#REF!/1000</f>
        <v>#REF!</v>
      </c>
      <c r="AC672" s="27" t="e">
        <f>#REF!/1000</f>
        <v>#REF!</v>
      </c>
      <c r="AE672" s="18" t="e">
        <f>#REF!/1000</f>
        <v>#REF!</v>
      </c>
      <c r="AF672" s="18" t="e">
        <f>#REF!/1000</f>
        <v>#REF!</v>
      </c>
      <c r="AG672" s="18" t="e">
        <f>#REF!/1000</f>
        <v>#REF!</v>
      </c>
      <c r="AH672" s="18" t="e">
        <f>#REF!/1000</f>
        <v>#REF!</v>
      </c>
    </row>
    <row r="673" spans="8:8">
      <c r="H673" s="36"/>
    </row>
    <row r="674" spans="8:8">
      <c r="H674" s="36"/>
    </row>
  </sheetData>
  <autoFilter ref="A4:AH673"/>
  <mergeCells count="25">
    <mergeCell ref="A1:E1"/>
    <mergeCell ref="X2:X4"/>
    <mergeCell ref="T2:T4"/>
    <mergeCell ref="F2:F4"/>
    <mergeCell ref="G2:G4"/>
    <mergeCell ref="H2:H4"/>
    <mergeCell ref="V2:V4"/>
    <mergeCell ref="W2:W4"/>
    <mergeCell ref="I2:I4"/>
    <mergeCell ref="J2:J4"/>
    <mergeCell ref="K2:K4"/>
    <mergeCell ref="L2:L4"/>
    <mergeCell ref="N2:N4"/>
    <mergeCell ref="O2:O4"/>
    <mergeCell ref="M2:M4"/>
    <mergeCell ref="A2:A4"/>
    <mergeCell ref="Q2:Q4"/>
    <mergeCell ref="R2:R4"/>
    <mergeCell ref="S2:S4"/>
    <mergeCell ref="U2:U4"/>
    <mergeCell ref="B2:B4"/>
    <mergeCell ref="C2:C4"/>
    <mergeCell ref="D2:D4"/>
    <mergeCell ref="E2:E4"/>
    <mergeCell ref="P2:P4"/>
  </mergeCells>
  <pageMargins left="0.7" right="0.7" top="0.60744047619047614" bottom="0.75" header="0.3" footer="0.3"/>
  <pageSetup paperSize="9" scale="26" fitToHeight="15" orientation="landscape" r:id="rId1"/>
  <headerFooter>
    <oddHeader xml:space="preserve">&amp;L&amp;"Angsana New,ธรรมดา"&amp;14รายงานขั้นสุดท้าย (Final Report) 
โครงการสำรวจและวิเคราะห์สภาพทางหลวงผิวแอสฟัลต์ปี 2557 ส่วนที่ 2&amp;"-,ธรรมดา"&amp;11
</oddHeader>
    <oddFooter xml:space="preserve">&amp;C&amp;"Angsana New,ธรรมดา"&amp;26ค-&amp;P+1&amp;
</oddFooter>
  </headerFooter>
  <rowBreaks count="3" manualBreakCount="3">
    <brk id="82" max="16383" man="1"/>
    <brk id="174" max="16383" man="1"/>
    <brk id="1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G20"/>
  <sheetViews>
    <sheetView topLeftCell="D1" zoomScale="70" zoomScaleNormal="70" workbookViewId="0">
      <selection activeCell="I27" sqref="I27"/>
    </sheetView>
  </sheetViews>
  <sheetFormatPr defaultRowHeight="15"/>
  <cols>
    <col min="1" max="1" width="42.42578125" customWidth="1"/>
    <col min="5" max="5" width="23" bestFit="1" customWidth="1"/>
    <col min="11" max="11" width="10.7109375" bestFit="1" customWidth="1"/>
    <col min="25" max="25" width="13.42578125" bestFit="1" customWidth="1"/>
    <col min="26" max="26" width="12" bestFit="1" customWidth="1"/>
    <col min="28" max="28" width="11" bestFit="1" customWidth="1"/>
    <col min="29" max="29" width="10" bestFit="1" customWidth="1"/>
    <col min="30" max="30" width="9.28515625" bestFit="1" customWidth="1"/>
    <col min="31" max="31" width="8.5703125" bestFit="1" customWidth="1"/>
  </cols>
  <sheetData>
    <row r="1" spans="1:33" s="43" customFormat="1">
      <c r="A1" s="52" t="s">
        <v>414</v>
      </c>
      <c r="B1" s="52" t="s">
        <v>392</v>
      </c>
      <c r="C1" s="52" t="s">
        <v>383</v>
      </c>
      <c r="D1" s="52" t="s">
        <v>393</v>
      </c>
      <c r="E1" s="52" t="s">
        <v>394</v>
      </c>
      <c r="F1" s="52" t="s">
        <v>395</v>
      </c>
      <c r="G1" s="52" t="s">
        <v>396</v>
      </c>
      <c r="H1" s="56" t="s">
        <v>397</v>
      </c>
      <c r="I1" s="52" t="s">
        <v>398</v>
      </c>
      <c r="J1" s="52" t="s">
        <v>399</v>
      </c>
      <c r="K1" s="59" t="s">
        <v>400</v>
      </c>
      <c r="L1" s="52" t="s">
        <v>401</v>
      </c>
      <c r="M1" s="64" t="s">
        <v>465</v>
      </c>
      <c r="N1" s="65"/>
      <c r="O1" s="65"/>
      <c r="P1" s="66"/>
      <c r="Q1" s="49" t="s">
        <v>464</v>
      </c>
      <c r="R1" s="70" t="s">
        <v>466</v>
      </c>
      <c r="S1" s="71"/>
      <c r="T1" s="71"/>
      <c r="U1" s="72"/>
      <c r="V1" s="49" t="s">
        <v>469</v>
      </c>
      <c r="W1" s="49" t="s">
        <v>402</v>
      </c>
      <c r="X1" s="49" t="s">
        <v>412</v>
      </c>
      <c r="Y1" s="49" t="s">
        <v>499</v>
      </c>
      <c r="Z1" s="49" t="s">
        <v>410</v>
      </c>
      <c r="AA1" s="49" t="s">
        <v>411</v>
      </c>
      <c r="AB1" s="49" t="s">
        <v>467</v>
      </c>
      <c r="AC1" s="49" t="s">
        <v>403</v>
      </c>
      <c r="AD1" s="49" t="s">
        <v>468</v>
      </c>
      <c r="AE1" s="49" t="s">
        <v>404</v>
      </c>
      <c r="AF1" s="49" t="s">
        <v>507</v>
      </c>
    </row>
    <row r="2" spans="1:33" s="43" customFormat="1">
      <c r="A2" s="53"/>
      <c r="B2" s="53"/>
      <c r="C2" s="53"/>
      <c r="D2" s="53"/>
      <c r="E2" s="53"/>
      <c r="F2" s="53"/>
      <c r="G2" s="53"/>
      <c r="H2" s="57"/>
      <c r="I2" s="53"/>
      <c r="J2" s="53"/>
      <c r="K2" s="60"/>
      <c r="L2" s="53"/>
      <c r="M2" s="67"/>
      <c r="N2" s="68"/>
      <c r="O2" s="68"/>
      <c r="P2" s="69"/>
      <c r="Q2" s="50"/>
      <c r="R2" s="73"/>
      <c r="S2" s="74"/>
      <c r="T2" s="74"/>
      <c r="U2" s="75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33" s="43" customFormat="1" ht="46.5">
      <c r="A3" s="54"/>
      <c r="B3" s="54"/>
      <c r="C3" s="54"/>
      <c r="D3" s="54"/>
      <c r="E3" s="54"/>
      <c r="F3" s="54"/>
      <c r="G3" s="54"/>
      <c r="H3" s="58"/>
      <c r="I3" s="54"/>
      <c r="J3" s="54"/>
      <c r="K3" s="61"/>
      <c r="L3" s="54"/>
      <c r="M3" s="1" t="s">
        <v>384</v>
      </c>
      <c r="N3" s="2" t="s">
        <v>385</v>
      </c>
      <c r="O3" s="2" t="s">
        <v>386</v>
      </c>
      <c r="P3" s="1" t="s">
        <v>387</v>
      </c>
      <c r="Q3" s="51"/>
      <c r="R3" s="32" t="s">
        <v>388</v>
      </c>
      <c r="S3" s="33" t="s">
        <v>389</v>
      </c>
      <c r="T3" s="33" t="s">
        <v>390</v>
      </c>
      <c r="U3" s="32" t="s">
        <v>391</v>
      </c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43" t="s">
        <v>520</v>
      </c>
    </row>
    <row r="4" spans="1:33" ht="23.25">
      <c r="A4" s="7" t="s">
        <v>415</v>
      </c>
      <c r="B4" s="7">
        <v>531</v>
      </c>
      <c r="C4" s="7">
        <v>11</v>
      </c>
      <c r="D4" s="7">
        <v>601</v>
      </c>
      <c r="E4" s="7" t="s">
        <v>0</v>
      </c>
      <c r="F4" s="8">
        <v>351740</v>
      </c>
      <c r="G4" s="8">
        <v>381513</v>
      </c>
      <c r="H4" s="9">
        <v>29.773</v>
      </c>
      <c r="I4" s="10">
        <v>4</v>
      </c>
      <c r="J4" s="10" t="s">
        <v>405</v>
      </c>
      <c r="K4" s="11">
        <v>41960</v>
      </c>
      <c r="L4" s="12" t="s">
        <v>409</v>
      </c>
      <c r="M4" s="13">
        <v>20.725000000000001</v>
      </c>
      <c r="N4" s="13">
        <v>6.5250000000000004</v>
      </c>
      <c r="O4" s="13">
        <v>2.0249999999999999</v>
      </c>
      <c r="P4" s="13">
        <v>0.42499999999999999</v>
      </c>
      <c r="Q4" s="14">
        <v>2.2458</v>
      </c>
      <c r="R4" s="14">
        <v>26.274999999999999</v>
      </c>
      <c r="S4" s="14">
        <v>2.5</v>
      </c>
      <c r="T4" s="14">
        <v>0.7</v>
      </c>
      <c r="U4" s="14">
        <v>0.22500000000000001</v>
      </c>
      <c r="V4" s="14">
        <v>5.2197100000000001</v>
      </c>
      <c r="W4" s="14">
        <v>1.35043</v>
      </c>
      <c r="X4" s="14">
        <v>63</v>
      </c>
      <c r="Y4" s="14">
        <v>0</v>
      </c>
      <c r="Z4" s="34">
        <v>6.045746145836832E-2</v>
      </c>
      <c r="AA4" s="14">
        <v>5</v>
      </c>
      <c r="AB4" s="14">
        <v>4.798211226854629E-3</v>
      </c>
      <c r="AC4" s="14">
        <v>516</v>
      </c>
      <c r="AD4" s="14">
        <v>0.49517539861139764</v>
      </c>
      <c r="AE4" s="14">
        <v>0</v>
      </c>
      <c r="AF4" s="14">
        <v>0</v>
      </c>
      <c r="AG4">
        <f>Q4*H4</f>
        <v>66.864203399999994</v>
      </c>
    </row>
    <row r="5" spans="1:33" ht="23.25">
      <c r="A5" s="7" t="s">
        <v>415</v>
      </c>
      <c r="B5" s="7">
        <v>531</v>
      </c>
      <c r="C5" s="7">
        <v>11</v>
      </c>
      <c r="D5" s="7">
        <v>601</v>
      </c>
      <c r="E5" s="7" t="s">
        <v>0</v>
      </c>
      <c r="F5" s="8">
        <v>381513</v>
      </c>
      <c r="G5" s="8">
        <v>351740</v>
      </c>
      <c r="H5" s="9">
        <v>29.773</v>
      </c>
      <c r="I5" s="10">
        <v>4</v>
      </c>
      <c r="J5" s="10" t="s">
        <v>406</v>
      </c>
      <c r="K5" s="11">
        <v>41960</v>
      </c>
      <c r="L5" s="12" t="s">
        <v>409</v>
      </c>
      <c r="M5" s="13">
        <v>20.725000000000001</v>
      </c>
      <c r="N5" s="13">
        <v>6.5250000000000004</v>
      </c>
      <c r="O5" s="13">
        <v>2.0249999999999999</v>
      </c>
      <c r="P5" s="13">
        <v>0.42499999999999999</v>
      </c>
      <c r="Q5" s="14">
        <v>2.2458</v>
      </c>
      <c r="R5" s="14">
        <v>26.274999999999999</v>
      </c>
      <c r="S5" s="14">
        <v>2.5</v>
      </c>
      <c r="T5" s="14">
        <v>0.7</v>
      </c>
      <c r="U5" s="14">
        <v>0.22500000000000001</v>
      </c>
      <c r="V5" s="14">
        <v>5.2197100000000001</v>
      </c>
      <c r="W5" s="14">
        <v>1.35043</v>
      </c>
      <c r="X5" s="14">
        <v>63</v>
      </c>
      <c r="Y5" s="14">
        <v>0</v>
      </c>
      <c r="Z5" s="34">
        <v>6.045746145836832E-2</v>
      </c>
      <c r="AA5" s="14">
        <v>5</v>
      </c>
      <c r="AB5" s="14">
        <v>4.798211226854629E-3</v>
      </c>
      <c r="AC5" s="14">
        <v>516</v>
      </c>
      <c r="AD5" s="14">
        <v>0.49517539861139764</v>
      </c>
      <c r="AE5" s="14">
        <v>0</v>
      </c>
      <c r="AF5" s="14">
        <v>0</v>
      </c>
      <c r="AG5">
        <f>Q5*H5</f>
        <v>66.864203399999994</v>
      </c>
    </row>
    <row r="6" spans="1:33" ht="23.25">
      <c r="A6" s="7" t="s">
        <v>415</v>
      </c>
      <c r="B6" s="7">
        <v>531</v>
      </c>
      <c r="C6" s="7">
        <v>11</v>
      </c>
      <c r="D6" s="7">
        <v>601</v>
      </c>
      <c r="E6" s="7" t="s">
        <v>0</v>
      </c>
      <c r="F6" s="8">
        <v>381513</v>
      </c>
      <c r="G6" s="8">
        <v>420066</v>
      </c>
      <c r="H6" s="9">
        <v>38.552999999999997</v>
      </c>
      <c r="I6" s="10">
        <v>4</v>
      </c>
      <c r="J6" s="10" t="s">
        <v>405</v>
      </c>
      <c r="K6" s="11">
        <v>41960</v>
      </c>
      <c r="L6" s="12" t="s">
        <v>409</v>
      </c>
      <c r="M6" s="13">
        <v>25.85</v>
      </c>
      <c r="N6" s="13">
        <v>8.8249999999999993</v>
      </c>
      <c r="O6" s="13">
        <v>2.65</v>
      </c>
      <c r="P6" s="13">
        <v>0.875</v>
      </c>
      <c r="Q6" s="14">
        <v>2.3485100000000001</v>
      </c>
      <c r="R6" s="14">
        <v>36.75</v>
      </c>
      <c r="S6" s="14">
        <v>1.2749999999999999</v>
      </c>
      <c r="T6" s="14">
        <v>0.1</v>
      </c>
      <c r="U6" s="14">
        <v>7.4999999999999997E-2</v>
      </c>
      <c r="V6" s="14">
        <v>4.3341900000000004</v>
      </c>
      <c r="W6" s="14">
        <v>1.4158999999999999</v>
      </c>
      <c r="X6" s="14">
        <v>47</v>
      </c>
      <c r="Y6" s="14">
        <v>0</v>
      </c>
      <c r="Z6" s="34">
        <v>3.4831456510703261E-2</v>
      </c>
      <c r="AA6" s="14">
        <v>29</v>
      </c>
      <c r="AB6" s="14">
        <v>2.1491749761923289E-2</v>
      </c>
      <c r="AC6" s="14">
        <v>329</v>
      </c>
      <c r="AD6" s="14">
        <v>0.24382019557492285</v>
      </c>
      <c r="AE6" s="14">
        <v>0</v>
      </c>
      <c r="AF6" s="14">
        <v>0</v>
      </c>
      <c r="AG6">
        <f t="shared" ref="AG6:AG16" si="0">Q6*H6</f>
        <v>90.542106029999999</v>
      </c>
    </row>
    <row r="7" spans="1:33" ht="23.25">
      <c r="A7" s="7" t="s">
        <v>415</v>
      </c>
      <c r="B7" s="7">
        <v>531</v>
      </c>
      <c r="C7" s="7">
        <v>11</v>
      </c>
      <c r="D7" s="7">
        <v>601</v>
      </c>
      <c r="E7" s="7" t="s">
        <v>0</v>
      </c>
      <c r="F7" s="8">
        <v>420066</v>
      </c>
      <c r="G7" s="8">
        <v>381513</v>
      </c>
      <c r="H7" s="9">
        <v>38.552999999999997</v>
      </c>
      <c r="I7" s="10">
        <v>4</v>
      </c>
      <c r="J7" s="10" t="s">
        <v>406</v>
      </c>
      <c r="K7" s="11">
        <v>41960</v>
      </c>
      <c r="L7" s="12" t="s">
        <v>409</v>
      </c>
      <c r="M7" s="13">
        <v>24.65</v>
      </c>
      <c r="N7" s="13">
        <v>9.1</v>
      </c>
      <c r="O7" s="13">
        <v>2.875</v>
      </c>
      <c r="P7" s="13">
        <v>1.575</v>
      </c>
      <c r="Q7" s="14">
        <v>2.4609800000000002</v>
      </c>
      <c r="R7" s="14">
        <v>36.200000000000003</v>
      </c>
      <c r="S7" s="14">
        <v>1.825</v>
      </c>
      <c r="T7" s="14">
        <v>0.17499999999999999</v>
      </c>
      <c r="U7" s="14">
        <v>0</v>
      </c>
      <c r="V7" s="14">
        <v>4.6410200000000001</v>
      </c>
      <c r="W7" s="14">
        <v>1.40645</v>
      </c>
      <c r="X7" s="14">
        <v>0</v>
      </c>
      <c r="Y7" s="14">
        <v>0</v>
      </c>
      <c r="Z7" s="34">
        <v>0</v>
      </c>
      <c r="AA7" s="14">
        <v>106</v>
      </c>
      <c r="AB7" s="14">
        <v>7.8556050853926515E-2</v>
      </c>
      <c r="AC7" s="14">
        <v>283</v>
      </c>
      <c r="AD7" s="14">
        <v>0.20972983388359623</v>
      </c>
      <c r="AE7" s="14">
        <v>0</v>
      </c>
      <c r="AF7" s="14">
        <v>0</v>
      </c>
      <c r="AG7">
        <f t="shared" si="0"/>
        <v>94.878161939999998</v>
      </c>
    </row>
    <row r="8" spans="1:33" ht="23.25">
      <c r="A8" s="7" t="s">
        <v>415</v>
      </c>
      <c r="B8" s="7">
        <v>531</v>
      </c>
      <c r="C8" s="7">
        <v>101</v>
      </c>
      <c r="D8" s="7">
        <v>403</v>
      </c>
      <c r="E8" s="7" t="s">
        <v>1</v>
      </c>
      <c r="F8" s="8">
        <v>251107</v>
      </c>
      <c r="G8" s="8">
        <v>274429</v>
      </c>
      <c r="H8" s="9">
        <v>23.321999999999999</v>
      </c>
      <c r="I8" s="10">
        <v>4</v>
      </c>
      <c r="J8" s="10" t="s">
        <v>405</v>
      </c>
      <c r="K8" s="11">
        <v>41961</v>
      </c>
      <c r="L8" s="12" t="s">
        <v>409</v>
      </c>
      <c r="M8" s="13">
        <v>19.125</v>
      </c>
      <c r="N8" s="13">
        <v>2.6</v>
      </c>
      <c r="O8" s="13">
        <v>1.175</v>
      </c>
      <c r="P8" s="13">
        <v>0.45</v>
      </c>
      <c r="Q8" s="14">
        <v>1.95225</v>
      </c>
      <c r="R8" s="14">
        <v>18.8</v>
      </c>
      <c r="S8" s="14">
        <v>3.2250000000000001</v>
      </c>
      <c r="T8" s="14">
        <v>1.3</v>
      </c>
      <c r="U8" s="14">
        <v>2.5000000000000001E-2</v>
      </c>
      <c r="V8" s="14">
        <v>6.3168300000000004</v>
      </c>
      <c r="W8" s="14">
        <v>1.11961</v>
      </c>
      <c r="X8" s="14">
        <v>2</v>
      </c>
      <c r="Y8" s="14">
        <v>104.59</v>
      </c>
      <c r="Z8" s="34">
        <v>6.65159812317003E-2</v>
      </c>
      <c r="AA8" s="14">
        <v>284.64999999999998</v>
      </c>
      <c r="AB8" s="14">
        <v>0.34872039888762296</v>
      </c>
      <c r="AC8" s="14">
        <v>77</v>
      </c>
      <c r="AD8" s="14">
        <v>9.433153245862276E-2</v>
      </c>
      <c r="AE8" s="14">
        <v>0</v>
      </c>
      <c r="AF8" s="14">
        <v>0</v>
      </c>
      <c r="AG8">
        <f t="shared" si="0"/>
        <v>45.530374500000001</v>
      </c>
    </row>
    <row r="9" spans="1:33" ht="23.25">
      <c r="A9" s="7" t="s">
        <v>415</v>
      </c>
      <c r="B9" s="7">
        <v>531</v>
      </c>
      <c r="C9" s="7">
        <v>101</v>
      </c>
      <c r="D9" s="7">
        <v>403</v>
      </c>
      <c r="E9" s="7" t="s">
        <v>1</v>
      </c>
      <c r="F9" s="8">
        <v>274429</v>
      </c>
      <c r="G9" s="8">
        <v>251107</v>
      </c>
      <c r="H9" s="9">
        <v>23.321999999999999</v>
      </c>
      <c r="I9" s="10">
        <v>4</v>
      </c>
      <c r="J9" s="10" t="s">
        <v>406</v>
      </c>
      <c r="K9" s="11">
        <v>41961</v>
      </c>
      <c r="L9" s="12" t="s">
        <v>409</v>
      </c>
      <c r="M9" s="13">
        <v>18.725000000000001</v>
      </c>
      <c r="N9" s="13">
        <v>2.75</v>
      </c>
      <c r="O9" s="13">
        <v>1.175</v>
      </c>
      <c r="P9" s="13">
        <v>0.72499999999999998</v>
      </c>
      <c r="Q9" s="14">
        <v>2.0206400000000002</v>
      </c>
      <c r="R9" s="14">
        <v>19.350000000000001</v>
      </c>
      <c r="S9" s="14">
        <v>2.4500000000000002</v>
      </c>
      <c r="T9" s="14">
        <v>1.05</v>
      </c>
      <c r="U9" s="14">
        <v>0.52500000000000002</v>
      </c>
      <c r="V9" s="14">
        <v>6.1177000000000001</v>
      </c>
      <c r="W9" s="14">
        <v>1.1552800000000001</v>
      </c>
      <c r="X9" s="14">
        <v>0</v>
      </c>
      <c r="Y9" s="14">
        <v>88.94</v>
      </c>
      <c r="Z9" s="34">
        <v>5.4479522706947461E-2</v>
      </c>
      <c r="AA9" s="14">
        <v>96.47</v>
      </c>
      <c r="AB9" s="14">
        <v>0.11818393423744594</v>
      </c>
      <c r="AC9" s="14">
        <v>72</v>
      </c>
      <c r="AD9" s="14">
        <v>8.8206108272997907E-2</v>
      </c>
      <c r="AE9" s="14">
        <v>0</v>
      </c>
      <c r="AF9" s="14">
        <v>0</v>
      </c>
      <c r="AG9">
        <f t="shared" si="0"/>
        <v>47.125366080000006</v>
      </c>
    </row>
    <row r="10" spans="1:33" ht="23.25">
      <c r="A10" s="7" t="s">
        <v>415</v>
      </c>
      <c r="B10" s="7">
        <v>531</v>
      </c>
      <c r="C10" s="7">
        <v>1124</v>
      </c>
      <c r="D10" s="7">
        <v>200</v>
      </c>
      <c r="E10" s="7" t="s">
        <v>2</v>
      </c>
      <c r="F10" s="8">
        <v>16707</v>
      </c>
      <c r="G10" s="8">
        <v>52327</v>
      </c>
      <c r="H10" s="9">
        <v>35.619999999999997</v>
      </c>
      <c r="I10" s="10">
        <v>2</v>
      </c>
      <c r="J10" s="10" t="s">
        <v>407</v>
      </c>
      <c r="K10" s="11">
        <v>41960</v>
      </c>
      <c r="L10" s="12" t="s">
        <v>409</v>
      </c>
      <c r="M10" s="13">
        <v>9.6750000000000007</v>
      </c>
      <c r="N10" s="13">
        <v>13.9</v>
      </c>
      <c r="O10" s="13">
        <v>8.875</v>
      </c>
      <c r="P10" s="13">
        <v>3.1</v>
      </c>
      <c r="Q10" s="14">
        <v>3.2603399999999998</v>
      </c>
      <c r="R10" s="14">
        <v>28.15</v>
      </c>
      <c r="S10" s="14">
        <v>5.75</v>
      </c>
      <c r="T10" s="14">
        <v>1.5</v>
      </c>
      <c r="U10" s="14">
        <v>0.15</v>
      </c>
      <c r="V10" s="14">
        <v>6.9835399999999996</v>
      </c>
      <c r="W10" s="14">
        <v>1.4182600000000001</v>
      </c>
      <c r="X10" s="14">
        <v>231</v>
      </c>
      <c r="Y10" s="14">
        <v>0</v>
      </c>
      <c r="Z10" s="34">
        <v>0.18528916339135318</v>
      </c>
      <c r="AA10" s="14">
        <v>1301</v>
      </c>
      <c r="AB10" s="14">
        <v>1.0435549851608246</v>
      </c>
      <c r="AC10" s="14">
        <v>2321</v>
      </c>
      <c r="AD10" s="14">
        <v>1.8617149274083582</v>
      </c>
      <c r="AE10" s="14">
        <v>0</v>
      </c>
      <c r="AF10" s="14">
        <v>0</v>
      </c>
      <c r="AG10">
        <f t="shared" si="0"/>
        <v>116.13331079999999</v>
      </c>
    </row>
    <row r="11" spans="1:33" ht="23.25">
      <c r="A11" s="7" t="s">
        <v>415</v>
      </c>
      <c r="B11" s="7">
        <v>531</v>
      </c>
      <c r="C11" s="7">
        <v>1125</v>
      </c>
      <c r="D11" s="7">
        <v>100</v>
      </c>
      <c r="E11" s="7" t="s">
        <v>3</v>
      </c>
      <c r="F11" s="8">
        <v>0</v>
      </c>
      <c r="G11" s="8">
        <v>31500</v>
      </c>
      <c r="H11" s="9">
        <v>31.5</v>
      </c>
      <c r="I11" s="10">
        <v>2</v>
      </c>
      <c r="J11" s="10" t="s">
        <v>407</v>
      </c>
      <c r="K11" s="11">
        <v>41960</v>
      </c>
      <c r="L11" s="12" t="s">
        <v>409</v>
      </c>
      <c r="M11" s="13">
        <v>15.475</v>
      </c>
      <c r="N11" s="13">
        <v>9.3000000000000007</v>
      </c>
      <c r="O11" s="13">
        <v>4.5250000000000004</v>
      </c>
      <c r="P11" s="13">
        <v>2.1749999999999998</v>
      </c>
      <c r="Q11" s="14">
        <v>2.8926099999999999</v>
      </c>
      <c r="R11" s="14">
        <v>30.45</v>
      </c>
      <c r="S11" s="14">
        <v>0.9</v>
      </c>
      <c r="T11" s="14">
        <v>0.125</v>
      </c>
      <c r="U11" s="14">
        <v>0</v>
      </c>
      <c r="V11" s="14">
        <v>3.65069</v>
      </c>
      <c r="W11" s="14">
        <v>1.43492</v>
      </c>
      <c r="X11" s="14">
        <v>305</v>
      </c>
      <c r="Y11" s="14">
        <v>2</v>
      </c>
      <c r="Z11" s="34">
        <v>0.27755102040816326</v>
      </c>
      <c r="AA11" s="14">
        <v>127</v>
      </c>
      <c r="AB11" s="14">
        <v>0.11519274376417232</v>
      </c>
      <c r="AC11" s="14">
        <v>11</v>
      </c>
      <c r="AD11" s="14">
        <v>9.9773242630385485E-3</v>
      </c>
      <c r="AE11" s="14">
        <v>0</v>
      </c>
      <c r="AF11" s="14">
        <v>0</v>
      </c>
      <c r="AG11">
        <f t="shared" si="0"/>
        <v>91.117215000000002</v>
      </c>
    </row>
    <row r="12" spans="1:33" ht="23.25">
      <c r="A12" s="7" t="s">
        <v>415</v>
      </c>
      <c r="B12" s="7">
        <v>531</v>
      </c>
      <c r="C12" s="7">
        <v>1379</v>
      </c>
      <c r="D12" s="7">
        <v>100</v>
      </c>
      <c r="E12" s="7" t="s">
        <v>4</v>
      </c>
      <c r="F12" s="8">
        <v>0</v>
      </c>
      <c r="G12" s="8">
        <v>505</v>
      </c>
      <c r="H12" s="9">
        <v>0.505</v>
      </c>
      <c r="I12" s="10">
        <v>2</v>
      </c>
      <c r="J12" s="10" t="s">
        <v>407</v>
      </c>
      <c r="K12" s="11">
        <v>41960</v>
      </c>
      <c r="L12" s="12" t="s">
        <v>409</v>
      </c>
      <c r="M12" s="13">
        <v>0.75</v>
      </c>
      <c r="N12" s="13">
        <v>0.2</v>
      </c>
      <c r="O12" s="13">
        <v>7.4999999999999997E-2</v>
      </c>
      <c r="P12" s="13">
        <v>2.5000000000000001E-2</v>
      </c>
      <c r="Q12" s="14">
        <v>2.4090500000000001</v>
      </c>
      <c r="R12" s="14">
        <v>1.05</v>
      </c>
      <c r="S12" s="14">
        <v>0</v>
      </c>
      <c r="T12" s="14">
        <v>0</v>
      </c>
      <c r="U12" s="14">
        <v>0</v>
      </c>
      <c r="V12" s="14">
        <v>1.5404800000000001</v>
      </c>
      <c r="W12" s="14">
        <v>1.11286</v>
      </c>
      <c r="X12" s="14">
        <v>0</v>
      </c>
      <c r="Y12" s="14">
        <v>0</v>
      </c>
      <c r="Z12" s="3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>
        <f t="shared" si="0"/>
        <v>1.2165702500000002</v>
      </c>
    </row>
    <row r="13" spans="1:33" ht="23.25">
      <c r="A13" s="7" t="s">
        <v>415</v>
      </c>
      <c r="B13" s="7">
        <v>531</v>
      </c>
      <c r="C13" s="7">
        <v>1419</v>
      </c>
      <c r="D13" s="7">
        <v>100</v>
      </c>
      <c r="E13" s="7" t="s">
        <v>470</v>
      </c>
      <c r="F13" s="8">
        <v>0</v>
      </c>
      <c r="G13" s="8">
        <v>6315</v>
      </c>
      <c r="H13" s="9">
        <v>6.3150000000000004</v>
      </c>
      <c r="I13" s="10">
        <v>4</v>
      </c>
      <c r="J13" s="10" t="s">
        <v>405</v>
      </c>
      <c r="K13" s="11">
        <v>41960</v>
      </c>
      <c r="L13" s="12" t="s">
        <v>409</v>
      </c>
      <c r="M13" s="13">
        <v>3.55</v>
      </c>
      <c r="N13" s="13">
        <v>1.4750000000000001</v>
      </c>
      <c r="O13" s="13">
        <v>0.65</v>
      </c>
      <c r="P13" s="13">
        <v>0.375</v>
      </c>
      <c r="Q13" s="14">
        <v>2.6989700000000001</v>
      </c>
      <c r="R13" s="14">
        <v>5.625</v>
      </c>
      <c r="S13" s="14">
        <v>0.4</v>
      </c>
      <c r="T13" s="14">
        <v>2.5000000000000001E-2</v>
      </c>
      <c r="U13" s="14">
        <v>0</v>
      </c>
      <c r="V13" s="14">
        <v>5.1267800000000001</v>
      </c>
      <c r="W13" s="14">
        <v>1.20574</v>
      </c>
      <c r="X13" s="14">
        <v>0</v>
      </c>
      <c r="Y13" s="14">
        <v>0</v>
      </c>
      <c r="Z13" s="34">
        <v>0</v>
      </c>
      <c r="AA13" s="14">
        <v>0</v>
      </c>
      <c r="AB13" s="14">
        <v>0</v>
      </c>
      <c r="AC13" s="14">
        <v>87</v>
      </c>
      <c r="AD13" s="14">
        <v>0.39362063115032225</v>
      </c>
      <c r="AE13" s="14">
        <v>0</v>
      </c>
      <c r="AF13" s="14">
        <v>0</v>
      </c>
      <c r="AG13">
        <f t="shared" si="0"/>
        <v>17.043995550000002</v>
      </c>
    </row>
    <row r="14" spans="1:33" ht="23.25">
      <c r="A14" s="7" t="s">
        <v>415</v>
      </c>
      <c r="B14" s="7">
        <v>531</v>
      </c>
      <c r="C14" s="7">
        <v>1419</v>
      </c>
      <c r="D14" s="7">
        <v>100</v>
      </c>
      <c r="E14" s="7" t="s">
        <v>470</v>
      </c>
      <c r="F14" s="8">
        <v>6315</v>
      </c>
      <c r="G14" s="8">
        <v>0</v>
      </c>
      <c r="H14" s="9">
        <v>6.3150000000000004</v>
      </c>
      <c r="I14" s="10">
        <v>4</v>
      </c>
      <c r="J14" s="10" t="s">
        <v>406</v>
      </c>
      <c r="K14" s="11">
        <v>41960</v>
      </c>
      <c r="L14" s="12" t="s">
        <v>409</v>
      </c>
      <c r="M14" s="13">
        <v>3.6</v>
      </c>
      <c r="N14" s="13">
        <v>1.425</v>
      </c>
      <c r="O14" s="13">
        <v>0.57499999999999996</v>
      </c>
      <c r="P14" s="13">
        <v>0.45</v>
      </c>
      <c r="Q14" s="14">
        <v>2.6152099999999998</v>
      </c>
      <c r="R14" s="14">
        <v>5.5750000000000002</v>
      </c>
      <c r="S14" s="14">
        <v>0.375</v>
      </c>
      <c r="T14" s="14">
        <v>0.1</v>
      </c>
      <c r="U14" s="14">
        <v>0</v>
      </c>
      <c r="V14" s="14">
        <v>5.0007000000000001</v>
      </c>
      <c r="W14" s="14">
        <v>1.1876</v>
      </c>
      <c r="X14" s="14">
        <v>13</v>
      </c>
      <c r="Y14" s="14">
        <v>7</v>
      </c>
      <c r="Z14" s="34">
        <v>7.4652188666440439E-2</v>
      </c>
      <c r="AA14" s="14">
        <v>7</v>
      </c>
      <c r="AB14" s="14">
        <v>3.167062549485352E-2</v>
      </c>
      <c r="AC14" s="14">
        <v>50</v>
      </c>
      <c r="AD14" s="14">
        <v>0.226218753534668</v>
      </c>
      <c r="AE14" s="14">
        <v>0</v>
      </c>
      <c r="AF14" s="14">
        <v>0</v>
      </c>
      <c r="AG14">
        <f t="shared" si="0"/>
        <v>16.515051150000001</v>
      </c>
    </row>
    <row r="15" spans="1:33" ht="23.25">
      <c r="A15" s="7" t="s">
        <v>415</v>
      </c>
      <c r="B15" s="7">
        <v>531</v>
      </c>
      <c r="C15" s="7">
        <v>1420</v>
      </c>
      <c r="D15" s="7">
        <v>100</v>
      </c>
      <c r="E15" s="7" t="s">
        <v>5</v>
      </c>
      <c r="F15" s="8">
        <v>0</v>
      </c>
      <c r="G15" s="8">
        <v>278</v>
      </c>
      <c r="H15" s="9">
        <v>0.27800000000000002</v>
      </c>
      <c r="I15" s="10">
        <v>4</v>
      </c>
      <c r="J15" s="10" t="s">
        <v>405</v>
      </c>
      <c r="K15" s="11">
        <v>41961</v>
      </c>
      <c r="L15" s="12" t="s">
        <v>409</v>
      </c>
      <c r="M15" s="13">
        <v>7.4999999999999997E-2</v>
      </c>
      <c r="N15" s="13">
        <v>0.2</v>
      </c>
      <c r="O15" s="13">
        <v>0.375</v>
      </c>
      <c r="P15" s="13">
        <v>0.1</v>
      </c>
      <c r="Q15" s="14">
        <v>3.927</v>
      </c>
      <c r="R15" s="14">
        <v>0.75</v>
      </c>
      <c r="S15" s="14">
        <v>0</v>
      </c>
      <c r="T15" s="14">
        <v>0</v>
      </c>
      <c r="U15" s="14">
        <v>0</v>
      </c>
      <c r="V15" s="14">
        <v>3.83</v>
      </c>
      <c r="W15" s="14">
        <v>1.077</v>
      </c>
      <c r="X15" s="14">
        <v>0</v>
      </c>
      <c r="Y15" s="14">
        <v>13.56</v>
      </c>
      <c r="Z15" s="34">
        <v>0.69681397738951689</v>
      </c>
      <c r="AA15" s="14">
        <v>60.9</v>
      </c>
      <c r="AB15" s="14">
        <v>6.258992805755395</v>
      </c>
      <c r="AC15" s="14">
        <v>0</v>
      </c>
      <c r="AD15" s="14">
        <v>0</v>
      </c>
      <c r="AE15" s="14">
        <v>0</v>
      </c>
      <c r="AF15" s="14">
        <v>0</v>
      </c>
      <c r="AG15">
        <f t="shared" si="0"/>
        <v>1.0917060000000001</v>
      </c>
    </row>
    <row r="16" spans="1:33" ht="23.25">
      <c r="A16" s="7" t="s">
        <v>415</v>
      </c>
      <c r="B16" s="7">
        <v>531</v>
      </c>
      <c r="C16" s="7">
        <v>1420</v>
      </c>
      <c r="D16" s="7">
        <v>100</v>
      </c>
      <c r="E16" s="7" t="s">
        <v>5</v>
      </c>
      <c r="F16" s="8">
        <v>278</v>
      </c>
      <c r="G16" s="8">
        <v>0</v>
      </c>
      <c r="H16" s="9">
        <v>0.27800000000000002</v>
      </c>
      <c r="I16" s="10">
        <v>4</v>
      </c>
      <c r="J16" s="10" t="s">
        <v>406</v>
      </c>
      <c r="K16" s="11">
        <v>41961</v>
      </c>
      <c r="L16" s="12" t="s">
        <v>409</v>
      </c>
      <c r="M16" s="13">
        <v>0</v>
      </c>
      <c r="N16" s="13">
        <v>0</v>
      </c>
      <c r="O16" s="13">
        <v>0.47499999999999998</v>
      </c>
      <c r="P16" s="13">
        <v>0.25</v>
      </c>
      <c r="Q16" s="14">
        <v>4.86517</v>
      </c>
      <c r="R16" s="14">
        <v>0.7</v>
      </c>
      <c r="S16" s="14">
        <v>2.5000000000000001E-2</v>
      </c>
      <c r="T16" s="14">
        <v>0</v>
      </c>
      <c r="U16" s="14">
        <v>0</v>
      </c>
      <c r="V16" s="14">
        <v>3.0410300000000001</v>
      </c>
      <c r="W16" s="14">
        <v>1.04793</v>
      </c>
      <c r="X16" s="14">
        <v>0</v>
      </c>
      <c r="Y16" s="14">
        <v>30.27</v>
      </c>
      <c r="Z16" s="34">
        <v>1.5554984583761562</v>
      </c>
      <c r="AA16" s="14">
        <v>5.1100000000000003</v>
      </c>
      <c r="AB16" s="14">
        <v>0.52517985611510787</v>
      </c>
      <c r="AC16" s="14">
        <v>47</v>
      </c>
      <c r="AD16" s="14">
        <v>4.830421377183967</v>
      </c>
      <c r="AE16" s="14">
        <v>0</v>
      </c>
      <c r="AF16" s="14">
        <v>0</v>
      </c>
      <c r="AG16">
        <f t="shared" si="0"/>
        <v>1.3525172600000002</v>
      </c>
    </row>
    <row r="17" spans="1:33" ht="23.25">
      <c r="A17" s="40"/>
      <c r="B17" s="40"/>
      <c r="C17" s="40"/>
      <c r="D17" s="40"/>
      <c r="E17" s="41"/>
      <c r="F17" s="62" t="s">
        <v>519</v>
      </c>
      <c r="G17" s="63"/>
      <c r="H17" s="21">
        <v>264.10700000000003</v>
      </c>
      <c r="I17" s="42"/>
      <c r="J17" s="42"/>
      <c r="K17" s="42"/>
      <c r="L17" s="40"/>
      <c r="M17" s="19">
        <v>162.92500000000001</v>
      </c>
      <c r="N17" s="19">
        <v>62.82500000000001</v>
      </c>
      <c r="O17" s="19">
        <v>27.475000000000001</v>
      </c>
      <c r="P17" s="19">
        <v>10.95</v>
      </c>
      <c r="Q17" s="25">
        <v>2.4848821930505434</v>
      </c>
      <c r="R17" s="25">
        <v>235.95</v>
      </c>
      <c r="S17" s="25">
        <v>21.224999999999994</v>
      </c>
      <c r="T17" s="25">
        <v>5.7750000000000004</v>
      </c>
      <c r="U17" s="25">
        <v>1.2250000000000001</v>
      </c>
      <c r="V17" s="25">
        <v>61.022379999999998</v>
      </c>
      <c r="W17" s="25">
        <v>16.282410000000002</v>
      </c>
      <c r="X17" s="25">
        <v>724</v>
      </c>
      <c r="Y17" s="25">
        <v>246.36</v>
      </c>
      <c r="Z17" s="39">
        <v>0.23588820704597827</v>
      </c>
      <c r="AA17" s="25">
        <v>2027.1299999999999</v>
      </c>
      <c r="AB17" s="25">
        <v>0.65777996711422937</v>
      </c>
      <c r="AC17" s="25">
        <v>4309</v>
      </c>
      <c r="AD17" s="25">
        <v>0.68833780622717611</v>
      </c>
      <c r="AE17" s="25">
        <v>0</v>
      </c>
      <c r="AF17" s="25">
        <v>0</v>
      </c>
    </row>
    <row r="18" spans="1:33">
      <c r="AG18">
        <f>SUM(AG4:AG17)/H17</f>
        <v>2.4848821930505434</v>
      </c>
    </row>
    <row r="19" spans="1:33">
      <c r="H19" s="44"/>
    </row>
    <row r="20" spans="1:33">
      <c r="Q20" s="45"/>
    </row>
  </sheetData>
  <mergeCells count="27">
    <mergeCell ref="AE1:AE3"/>
    <mergeCell ref="AF1:AF3"/>
    <mergeCell ref="F17:G17"/>
    <mergeCell ref="Y1:Y3"/>
    <mergeCell ref="Z1:Z3"/>
    <mergeCell ref="AA1:AA3"/>
    <mergeCell ref="AB1:AB3"/>
    <mergeCell ref="AC1:AC3"/>
    <mergeCell ref="AD1:AD3"/>
    <mergeCell ref="M1:P2"/>
    <mergeCell ref="Q1:Q3"/>
    <mergeCell ref="R1:U2"/>
    <mergeCell ref="V1:V3"/>
    <mergeCell ref="W1:W3"/>
    <mergeCell ref="X1:X3"/>
    <mergeCell ref="G1:G3"/>
    <mergeCell ref="H1:H3"/>
    <mergeCell ref="I1:I3"/>
    <mergeCell ref="J1:J3"/>
    <mergeCell ref="K1:K3"/>
    <mergeCell ref="L1:L3"/>
    <mergeCell ref="F1:F3"/>
    <mergeCell ref="A1:A3"/>
    <mergeCell ref="B1:B3"/>
    <mergeCell ref="C1:C3"/>
    <mergeCell ref="D1:D3"/>
    <mergeCell ref="E1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Format TU</vt:lpstr>
      <vt:lpstr>แพร่</vt:lpstr>
      <vt:lpstr>'Format TU'!Print_Area</vt:lpstr>
      <vt:lpstr>'Format TU'!Print_Titles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Nattakan Srisuttiyakorn</dc:creator>
  <cp:lastModifiedBy>PiwPiw</cp:lastModifiedBy>
  <cp:lastPrinted>2015-07-25T09:58:22Z</cp:lastPrinted>
  <dcterms:created xsi:type="dcterms:W3CDTF">2015-03-31T18:17:25Z</dcterms:created>
  <dcterms:modified xsi:type="dcterms:W3CDTF">2015-07-25T10:00:15Z</dcterms:modified>
</cp:coreProperties>
</file>